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0005" windowHeight="58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БЮДЖЕТА'!$A$10:$Y$10</definedName>
    <definedName name="_xlnm.Print_Titles" localSheetId="0">'БЕЗ УЧЕТА СЧЕТОВ БЮДЖЕТА'!$10:$10</definedName>
    <definedName name="_xlnm.Print_Area" localSheetId="0">'БЕЗ УЧЕТА СЧЕТОВ БЮДЖЕТА'!$A$1:$Y$490</definedName>
  </definedNames>
  <calcPr fullCalcOnLoad="1"/>
</workbook>
</file>

<file path=xl/sharedStrings.xml><?xml version="1.0" encoding="utf-8"?>
<sst xmlns="http://schemas.openxmlformats.org/spreadsheetml/2006/main" count="1946" uniqueCount="409">
  <si>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</si>
  <si>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</si>
  <si>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</si>
  <si>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</si>
  <si>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</si>
  <si>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</si>
  <si>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</si>
  <si>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</si>
  <si>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</si>
  <si>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</si>
  <si>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</si>
  <si>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</si>
  <si>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</si>
  <si>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</si>
  <si>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</si>
  <si>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</si>
  <si>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</si>
  <si>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</si>
  <si>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</si>
  <si>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</si>
  <si>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</si>
  <si>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</si>
  <si>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</si>
  <si>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</si>
  <si>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</si>
  <si>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</si>
  <si>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</si>
  <si>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</si>
  <si>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</si>
  <si>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</si>
  <si>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</si>
  <si>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</si>
  <si>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</si>
  <si>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</si>
  <si>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</si>
  <si>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</si>
  <si>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</si>
  <si>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</si>
  <si>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</si>
  <si>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</si>
  <si>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</si>
  <si>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</si>
  <si>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</si>
  <si>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</si>
  <si>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</si>
  <si>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</si>
  <si>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</si>
  <si>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</si>
  <si>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</si>
  <si>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</si>
  <si>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</si>
  <si>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</si>
  <si>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</si>
  <si>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</si>
  <si>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</si>
  <si>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</si>
  <si>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</si>
  <si>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</si>
  <si>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</si>
  <si>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</si>
  <si>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</si>
  <si>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</si>
  <si>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</si>
  <si>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</si>
  <si>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</si>
  <si>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</si>
  <si>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</si>
  <si>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</si>
  <si>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</si>
  <si>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</si>
  <si>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</si>
  <si>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</si>
  <si>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</si>
  <si>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</si>
  <si>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</si>
  <si>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</si>
  <si>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</si>
  <si>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</si>
  <si>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</si>
  <si>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</si>
  <si>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</si>
  <si>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</si>
  <si>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</si>
  <si>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</si>
  <si>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</si>
  <si>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</si>
  <si>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</si>
  <si>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</si>
  <si>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</si>
  <si>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</si>
  <si>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</si>
  <si>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</si>
  <si>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</si>
  <si>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</si>
  <si>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</si>
  <si>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</si>
  <si>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</si>
  <si>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</si>
  <si>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</si>
  <si>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</si>
  <si>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</si>
  <si>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</si>
  <si>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</si>
  <si>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</si>
  <si>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</si>
  <si>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</si>
  <si>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</si>
  <si>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</si>
  <si>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</si>
  <si>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</si>
  <si>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</si>
  <si>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</si>
  <si>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</si>
  <si>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</si>
  <si>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</si>
  <si>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</si>
  <si>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</si>
  <si>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</si>
  <si>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</si>
  <si>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</si>
  <si>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</si>
  <si>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</si>
  <si>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</si>
  <si>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</si>
  <si>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</si>
  <si>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</si>
  <si>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</si>
  <si>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</si>
  <si>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</si>
  <si>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</si>
  <si>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</si>
  <si>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</si>
  <si>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</si>
  <si>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</si>
  <si>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</si>
  <si>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</si>
  <si>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</si>
  <si>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</si>
  <si>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</si>
  <si>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</si>
  <si>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</si>
  <si>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</si>
  <si>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</si>
  <si>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</si>
  <si>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</si>
  <si>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</si>
  <si>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</si>
  <si>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</si>
  <si>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</si>
  <si>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</si>
  <si>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</si>
  <si>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</si>
  <si>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</si>
  <si>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</si>
  <si>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</si>
  <si>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</si>
  <si>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</si>
  <si>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</si>
  <si>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</si>
  <si>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</si>
  <si>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</si>
  <si>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</si>
  <si>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</si>
  <si>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</si>
  <si>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</si>
  <si>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</si>
  <si>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</si>
  <si>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</si>
  <si>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</si>
  <si>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</si>
  <si>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</si>
  <si>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</si>
  <si>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</si>
  <si>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</si>
  <si>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</si>
  <si>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</si>
  <si>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</si>
  <si>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</si>
  <si>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</si>
  <si>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</si>
  <si>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</si>
  <si>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</si>
  <si>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</si>
  <si>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</si>
  <si>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</si>
  <si>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</si>
  <si>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</si>
  <si>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</si>
  <si>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</si>
  <si>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</si>
  <si>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</si>
  <si>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</si>
  <si>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</si>
  <si>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</si>
  <si>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</si>
  <si>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</si>
  <si>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</si>
  <si>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</si>
  <si>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</si>
  <si>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</si>
  <si>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</si>
  <si>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</si>
  <si>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</si>
  <si>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</si>
  <si>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</si>
  <si>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</si>
  <si>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</si>
  <si>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</si>
  <si>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</si>
  <si>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</si>
  <si>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</si>
  <si>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</si>
  <si>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</si>
  <si>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</si>
  <si>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</si>
  <si>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</si>
  <si>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</si>
  <si>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</si>
  <si>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</si>
  <si>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</si>
  <si>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</si>
  <si>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</si>
  <si>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</si>
  <si>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</si>
  <si>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</si>
  <si>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</si>
  <si>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</si>
  <si>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</si>
  <si>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</si>
  <si>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</si>
  <si>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</si>
  <si>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</si>
  <si>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</si>
  <si>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</si>
  <si>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</si>
  <si>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</si>
  <si>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</si>
  <si>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</si>
  <si>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</si>
  <si>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</si>
  <si>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</si>
  <si>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</si>
  <si>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</si>
  <si>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</si>
  <si>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</si>
  <si>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</si>
  <si>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</si>
  <si>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</si>
  <si>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</si>
  <si>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</si>
  <si>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</si>
  <si>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</si>
  <si>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</si>
  <si>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</si>
  <si>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</si>
  <si>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</si>
  <si>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</si>
  <si>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</si>
  <si>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</si>
  <si>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</si>
  <si>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</si>
  <si>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</si>
  <si>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</si>
  <si>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</si>
  <si>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</si>
  <si>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</si>
  <si>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</si>
  <si>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</si>
  <si>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</si>
  <si>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</si>
  <si>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</si>
  <si>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</si>
  <si>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</si>
  <si>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</si>
  <si>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</si>
  <si>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</si>
  <si>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</si>
  <si>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</si>
  <si>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</si>
  <si>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</si>
  <si>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</si>
  <si>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</si>
  <si>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</si>
  <si>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</si>
  <si>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</si>
  <si>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</si>
  <si>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</si>
  <si>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</si>
  <si>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</si>
  <si>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</si>
  <si>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</si>
  <si>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</si>
  <si>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</si>
  <si>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</si>
  <si>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</si>
  <si>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</si>
  <si>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</si>
  <si>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</si>
  <si>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</si>
  <si>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</si>
  <si>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</si>
  <si>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</si>
  <si>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</si>
  <si>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</si>
  <si>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</si>
  <si>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</si>
  <si>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</si>
  <si>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</si>
  <si>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</si>
  <si>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</si>
  <si>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</si>
  <si>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</si>
  <si>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</si>
  <si>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</si>
  <si>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</si>
  <si>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</si>
  <si>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</si>
  <si>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</si>
  <si>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</si>
  <si>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</si>
  <si>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</si>
  <si>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</si>
  <si>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</si>
  <si>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</si>
  <si>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</si>
  <si>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</si>
  <si>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</si>
  <si>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</si>
  <si>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</si>
  <si>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</si>
  <si>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</si>
  <si>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</si>
  <si>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</si>
  <si>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</si>
  <si>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</si>
  <si>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</si>
  <si>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</si>
  <si>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</si>
  <si>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</si>
  <si>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</si>
  <si>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</si>
  <si>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</si>
  <si>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</si>
  <si>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</si>
  <si>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</si>
  <si>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</si>
  <si>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</si>
  <si>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</si>
  <si>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</si>
  <si>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</si>
  <si>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</si>
  <si>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</si>
  <si>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</si>
  <si>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</si>
  <si>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</si>
  <si>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</si>
  <si>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</si>
  <si>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</si>
  <si>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</si>
  <si>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</si>
  <si>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</si>
  <si>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</si>
  <si>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</si>
  <si>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</si>
  <si>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</si>
  <si>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</si>
  <si>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</si>
  <si>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</si>
  <si>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</si>
  <si>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</si>
  <si>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</si>
  <si>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</si>
  <si>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</si>
  <si>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</si>
  <si>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</si>
  <si>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</si>
  <si>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</si>
  <si>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</si>
  <si>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</si>
  <si>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</si>
  <si>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</si>
  <si>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</si>
  <si>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</si>
  <si>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</si>
  <si>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</si>
  <si>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</si>
  <si>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</si>
  <si>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03100R5200</t>
  </si>
  <si>
    <t>Строительство (реконструкция) зданий муниципальных общеобразовательных организаций</t>
  </si>
  <si>
    <t>08000R0645</t>
  </si>
  <si>
    <t>08000L0645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</si>
  <si>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</si>
  <si>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</si>
  <si>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</si>
  <si>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</si>
  <si>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</si>
  <si>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</si>
  <si>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</si>
  <si>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</si>
  <si>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03400L0270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</si>
  <si>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</si>
  <si>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</si>
  <si>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</si>
  <si>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Исполнено</t>
  </si>
  <si>
    <t>% Исполнения</t>
  </si>
  <si>
    <t>0114</t>
  </si>
  <si>
    <t>Уплата прочих налогов, сборов</t>
  </si>
  <si>
    <t>Приложение 2 к решению Думы</t>
  </si>
  <si>
    <t>района № 203  от 24.08.2017г_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</si>
</sst>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9" fontId="2" fillId="36" borderId="13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3" xfId="0" applyNumberFormat="1" applyFont="1" applyFill="1" applyBorder="1" applyAlignment="1">
      <alignment horizontal="center" vertical="center" shrinkToFit="1"/>
    </xf>
    <xf numFmtId="0" fontId="2" fillId="37" borderId="14" xfId="0" applyFont="1" applyFill="1" applyBorder="1" applyAlignment="1">
      <alignment vertical="top" wrapText="1"/>
    </xf>
    <xf numFmtId="49" fontId="2" fillId="37" borderId="13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0" fontId="2" fillId="37" borderId="10" xfId="0" applyFont="1" applyFill="1" applyBorder="1" applyAlignment="1">
      <alignment horizontal="center" vertical="top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39" borderId="10" xfId="60" applyFont="1" applyFill="1" applyBorder="1" applyAlignment="1">
      <alignment horizontal="center" vertical="center" wrapText="1"/>
    </xf>
    <xf numFmtId="2" fontId="4" fillId="39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37" borderId="12" xfId="0" applyNumberFormat="1" applyFont="1" applyFill="1" applyBorder="1" applyAlignment="1">
      <alignment horizontal="center" vertical="center" shrinkToFit="1"/>
    </xf>
    <xf numFmtId="49" fontId="2" fillId="40" borderId="16" xfId="0" applyNumberFormat="1" applyFont="1" applyFill="1" applyBorder="1" applyAlignment="1">
      <alignment horizontal="left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0" fontId="2" fillId="40" borderId="10" xfId="0" applyFont="1" applyFill="1" applyBorder="1" applyAlignment="1">
      <alignment vertical="top" wrapText="1"/>
    </xf>
    <xf numFmtId="4" fontId="5" fillId="40" borderId="10" xfId="0" applyNumberFormat="1" applyFont="1" applyFill="1" applyBorder="1" applyAlignment="1">
      <alignment horizontal="center" vertical="center" shrinkToFit="1"/>
    </xf>
    <xf numFmtId="4" fontId="2" fillId="40" borderId="11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40" borderId="14" xfId="0" applyFont="1" applyFill="1" applyBorder="1" applyAlignment="1">
      <alignment vertical="top" wrapText="1"/>
    </xf>
    <xf numFmtId="49" fontId="2" fillId="40" borderId="13" xfId="0" applyNumberFormat="1" applyFont="1" applyFill="1" applyBorder="1" applyAlignment="1">
      <alignment horizontal="center" vertical="center" shrinkToFit="1"/>
    </xf>
    <xf numFmtId="4" fontId="2" fillId="40" borderId="12" xfId="0" applyNumberFormat="1" applyFont="1" applyFill="1" applyBorder="1" applyAlignment="1">
      <alignment horizontal="center" vertical="center" shrinkToFit="1"/>
    </xf>
    <xf numFmtId="4" fontId="2" fillId="40" borderId="15" xfId="0" applyNumberFormat="1" applyFont="1" applyFill="1" applyBorder="1" applyAlignment="1">
      <alignment horizontal="center" vertical="center" shrinkToFit="1"/>
    </xf>
    <xf numFmtId="4" fontId="2" fillId="40" borderId="13" xfId="0" applyNumberFormat="1" applyFont="1" applyFill="1" applyBorder="1" applyAlignment="1">
      <alignment horizontal="center" vertical="center" shrinkToFit="1"/>
    </xf>
    <xf numFmtId="4" fontId="2" fillId="40" borderId="0" xfId="0" applyNumberFormat="1" applyFont="1" applyFill="1" applyBorder="1" applyAlignment="1">
      <alignment horizontal="center" vertical="center" shrinkToFit="1"/>
    </xf>
    <xf numFmtId="169" fontId="2" fillId="40" borderId="12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wrapText="1" shrinkToFit="1"/>
    </xf>
    <xf numFmtId="0" fontId="1" fillId="40" borderId="0" xfId="0" applyFont="1" applyFill="1" applyAlignment="1">
      <alignment shrinkToFit="1"/>
    </xf>
    <xf numFmtId="0" fontId="8" fillId="40" borderId="0" xfId="0" applyFont="1" applyFill="1" applyAlignment="1">
      <alignment horizontal="center"/>
    </xf>
    <xf numFmtId="4" fontId="2" fillId="38" borderId="17" xfId="0" applyNumberFormat="1" applyFont="1" applyFill="1" applyBorder="1" applyAlignment="1">
      <alignment horizontal="center" vertical="center" shrinkToFit="1"/>
    </xf>
    <xf numFmtId="169" fontId="2" fillId="38" borderId="17" xfId="0" applyNumberFormat="1" applyFont="1" applyFill="1" applyBorder="1" applyAlignment="1">
      <alignment horizontal="center" vertical="center" shrinkToFit="1"/>
    </xf>
    <xf numFmtId="169" fontId="5" fillId="38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/>
    </xf>
    <xf numFmtId="2" fontId="13" fillId="4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94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125" style="2" customWidth="1"/>
    <col min="25" max="25" width="11.875" style="2" customWidth="1"/>
    <col min="26" max="26" width="9.125" style="105" customWidth="1"/>
    <col min="27" max="16384" width="9.125" style="2" customWidth="1"/>
  </cols>
  <sheetData>
    <row r="2" spans="2:6" ht="12.75">
      <c r="B2" s="119" t="s">
        <v>407</v>
      </c>
      <c r="C2" s="119"/>
      <c r="D2" s="119"/>
      <c r="E2" s="119"/>
      <c r="F2" s="119"/>
    </row>
    <row r="3" spans="2:6" ht="12.75">
      <c r="B3" s="119" t="s">
        <v>90</v>
      </c>
      <c r="C3" s="119"/>
      <c r="D3" s="119"/>
      <c r="E3" s="119"/>
      <c r="F3" s="119"/>
    </row>
    <row r="4" spans="2:6" ht="12.75">
      <c r="B4" s="119" t="s">
        <v>408</v>
      </c>
      <c r="C4" s="119"/>
      <c r="D4" s="119"/>
      <c r="E4" s="119"/>
      <c r="F4" s="119"/>
    </row>
    <row r="7" spans="1:22" ht="30.75" customHeight="1">
      <c r="A7" s="114" t="s">
        <v>47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57" customHeight="1">
      <c r="A8" s="118" t="s">
        <v>377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15.75">
      <c r="A9" s="117" t="s">
        <v>65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5" ht="30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81" t="s">
        <v>403</v>
      </c>
      <c r="Y10" s="82" t="s">
        <v>404</v>
      </c>
    </row>
    <row r="11" spans="1:25" ht="18.75" customHeight="1" outlineLevel="2">
      <c r="A11" s="15" t="s">
        <v>61</v>
      </c>
      <c r="B11" s="16" t="s">
        <v>60</v>
      </c>
      <c r="C11" s="16" t="s">
        <v>261</v>
      </c>
      <c r="D11" s="16" t="s">
        <v>5</v>
      </c>
      <c r="E11" s="16"/>
      <c r="F11" s="69">
        <f>F12+F20+F45+F66+F80+F85+F60+F74</f>
        <v>69746.83015000001</v>
      </c>
      <c r="G11" s="17" t="e">
        <f>G12+G20+G45+#REF!+G66+#REF!+G80+G85+#REF!</f>
        <v>#REF!</v>
      </c>
      <c r="H11" s="17" t="e">
        <f>H12+H20+H45+#REF!+H66+#REF!+H80+H85+#REF!</f>
        <v>#REF!</v>
      </c>
      <c r="I11" s="17" t="e">
        <f>I12+I20+I45+#REF!+I66+#REF!+I80+I85+#REF!</f>
        <v>#REF!</v>
      </c>
      <c r="J11" s="17" t="e">
        <f>J12+J20+J45+#REF!+J66+#REF!+J80+J85+#REF!</f>
        <v>#REF!</v>
      </c>
      <c r="K11" s="17" t="e">
        <f>K12+K20+K45+#REF!+K66+#REF!+K80+K85+#REF!</f>
        <v>#REF!</v>
      </c>
      <c r="L11" s="17" t="e">
        <f>L12+L20+L45+#REF!+L66+#REF!+L80+L85+#REF!</f>
        <v>#REF!</v>
      </c>
      <c r="M11" s="17" t="e">
        <f>M12+M20+M45+#REF!+M66+#REF!+M80+M85+#REF!</f>
        <v>#REF!</v>
      </c>
      <c r="N11" s="17" t="e">
        <f>N12+N20+N45+#REF!+N66+#REF!+N80+N85+#REF!</f>
        <v>#REF!</v>
      </c>
      <c r="O11" s="17" t="e">
        <f>O12+O20+O45+#REF!+O66+#REF!+O80+O85+#REF!</f>
        <v>#REF!</v>
      </c>
      <c r="P11" s="17" t="e">
        <f>P12+P20+P45+#REF!+P66+#REF!+P80+P85+#REF!</f>
        <v>#REF!</v>
      </c>
      <c r="Q11" s="17" t="e">
        <f>Q12+Q20+Q45+#REF!+Q66+#REF!+Q80+Q85+#REF!</f>
        <v>#REF!</v>
      </c>
      <c r="R11" s="17" t="e">
        <f>R12+R20+R45+#REF!+R66+#REF!+R80+R85+#REF!</f>
        <v>#REF!</v>
      </c>
      <c r="S11" s="17" t="e">
        <f>S12+S20+S45+#REF!+S66+#REF!+S80+S85+#REF!</f>
        <v>#REF!</v>
      </c>
      <c r="T11" s="17" t="e">
        <f>T12+T20+T45+#REF!+T66+#REF!+T80+T85+#REF!</f>
        <v>#REF!</v>
      </c>
      <c r="U11" s="17" t="e">
        <f>U12+U20+U45+#REF!+U66+#REF!+U80+U85+#REF!</f>
        <v>#REF!</v>
      </c>
      <c r="V11" s="17" t="e">
        <f>V12+V20+V45+#REF!+V66+#REF!+V80+V85+#REF!</f>
        <v>#REF!</v>
      </c>
      <c r="X11" s="69">
        <f>X12+X20+X45+X66+X80+X85+X60+X74</f>
        <v>32692.945010000003</v>
      </c>
      <c r="Y11" s="83">
        <f>X11/F11*100</f>
        <v>46.873735967196495</v>
      </c>
    </row>
    <row r="12" spans="1:26" s="28" customFormat="1" ht="33" customHeight="1" outlineLevel="3">
      <c r="A12" s="24" t="s">
        <v>26</v>
      </c>
      <c r="B12" s="26" t="s">
        <v>6</v>
      </c>
      <c r="C12" s="26" t="s">
        <v>261</v>
      </c>
      <c r="D12" s="26" t="s">
        <v>5</v>
      </c>
      <c r="E12" s="26"/>
      <c r="F12" s="27">
        <f>F13</f>
        <v>1621.3</v>
      </c>
      <c r="G12" s="27">
        <f aca="true" t="shared" si="0" ref="G12:V12">G13</f>
        <v>1204.8</v>
      </c>
      <c r="H12" s="27">
        <f t="shared" si="0"/>
        <v>1204.8</v>
      </c>
      <c r="I12" s="27">
        <f t="shared" si="0"/>
        <v>1204.8</v>
      </c>
      <c r="J12" s="27">
        <f t="shared" si="0"/>
        <v>1204.8</v>
      </c>
      <c r="K12" s="27">
        <f t="shared" si="0"/>
        <v>1204.8</v>
      </c>
      <c r="L12" s="27">
        <f t="shared" si="0"/>
        <v>1204.8</v>
      </c>
      <c r="M12" s="27">
        <f t="shared" si="0"/>
        <v>1204.8</v>
      </c>
      <c r="N12" s="27">
        <f t="shared" si="0"/>
        <v>1204.8</v>
      </c>
      <c r="O12" s="27">
        <f t="shared" si="0"/>
        <v>1204.8</v>
      </c>
      <c r="P12" s="27">
        <f t="shared" si="0"/>
        <v>1204.8</v>
      </c>
      <c r="Q12" s="27">
        <f t="shared" si="0"/>
        <v>1204.8</v>
      </c>
      <c r="R12" s="27">
        <f t="shared" si="0"/>
        <v>1204.8</v>
      </c>
      <c r="S12" s="27">
        <f t="shared" si="0"/>
        <v>1204.8</v>
      </c>
      <c r="T12" s="27">
        <f t="shared" si="0"/>
        <v>1204.8</v>
      </c>
      <c r="U12" s="27">
        <f t="shared" si="0"/>
        <v>1204.8</v>
      </c>
      <c r="V12" s="27">
        <f t="shared" si="0"/>
        <v>1204.8</v>
      </c>
      <c r="X12" s="84">
        <f>X13</f>
        <v>976.379</v>
      </c>
      <c r="Y12" s="83">
        <f aca="true" t="shared" si="1" ref="Y12:Y75">X12/F12*100</f>
        <v>60.221982359834705</v>
      </c>
      <c r="Z12" s="106"/>
    </row>
    <row r="13" spans="1:25" ht="34.5" customHeight="1" outlineLevel="3">
      <c r="A13" s="21" t="s">
        <v>136</v>
      </c>
      <c r="B13" s="9" t="s">
        <v>6</v>
      </c>
      <c r="C13" s="9" t="s">
        <v>262</v>
      </c>
      <c r="D13" s="9" t="s">
        <v>5</v>
      </c>
      <c r="E13" s="9"/>
      <c r="F13" s="10">
        <f>F14</f>
        <v>1621.3</v>
      </c>
      <c r="G13" s="10">
        <f aca="true" t="shared" si="2" ref="G13:V13">G15</f>
        <v>1204.8</v>
      </c>
      <c r="H13" s="10">
        <f t="shared" si="2"/>
        <v>1204.8</v>
      </c>
      <c r="I13" s="10">
        <f t="shared" si="2"/>
        <v>1204.8</v>
      </c>
      <c r="J13" s="10">
        <f t="shared" si="2"/>
        <v>1204.8</v>
      </c>
      <c r="K13" s="10">
        <f t="shared" si="2"/>
        <v>1204.8</v>
      </c>
      <c r="L13" s="10">
        <f t="shared" si="2"/>
        <v>1204.8</v>
      </c>
      <c r="M13" s="10">
        <f t="shared" si="2"/>
        <v>1204.8</v>
      </c>
      <c r="N13" s="10">
        <f t="shared" si="2"/>
        <v>1204.8</v>
      </c>
      <c r="O13" s="10">
        <f t="shared" si="2"/>
        <v>1204.8</v>
      </c>
      <c r="P13" s="10">
        <f t="shared" si="2"/>
        <v>1204.8</v>
      </c>
      <c r="Q13" s="10">
        <f t="shared" si="2"/>
        <v>1204.8</v>
      </c>
      <c r="R13" s="10">
        <f t="shared" si="2"/>
        <v>1204.8</v>
      </c>
      <c r="S13" s="10">
        <f t="shared" si="2"/>
        <v>1204.8</v>
      </c>
      <c r="T13" s="10">
        <f t="shared" si="2"/>
        <v>1204.8</v>
      </c>
      <c r="U13" s="10">
        <f t="shared" si="2"/>
        <v>1204.8</v>
      </c>
      <c r="V13" s="10">
        <f t="shared" si="2"/>
        <v>1204.8</v>
      </c>
      <c r="X13" s="70">
        <f>X14</f>
        <v>976.379</v>
      </c>
      <c r="Y13" s="83">
        <f t="shared" si="1"/>
        <v>60.221982359834705</v>
      </c>
    </row>
    <row r="14" spans="1:25" ht="35.25" customHeight="1" outlineLevel="3">
      <c r="A14" s="21" t="s">
        <v>138</v>
      </c>
      <c r="B14" s="9" t="s">
        <v>6</v>
      </c>
      <c r="C14" s="9" t="s">
        <v>263</v>
      </c>
      <c r="D14" s="9" t="s">
        <v>5</v>
      </c>
      <c r="E14" s="9"/>
      <c r="F14" s="10">
        <f>F15</f>
        <v>1621.3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70">
        <f>X15</f>
        <v>976.379</v>
      </c>
      <c r="Y14" s="83">
        <f t="shared" si="1"/>
        <v>60.221982359834705</v>
      </c>
    </row>
    <row r="15" spans="1:25" ht="15.75" outlineLevel="4">
      <c r="A15" s="42" t="s">
        <v>137</v>
      </c>
      <c r="B15" s="18" t="s">
        <v>6</v>
      </c>
      <c r="C15" s="18" t="s">
        <v>264</v>
      </c>
      <c r="D15" s="18" t="s">
        <v>5</v>
      </c>
      <c r="E15" s="18"/>
      <c r="F15" s="19">
        <f>F16</f>
        <v>1621.3</v>
      </c>
      <c r="G15" s="7">
        <f aca="true" t="shared" si="3" ref="G15:V15">G17</f>
        <v>1204.8</v>
      </c>
      <c r="H15" s="7">
        <f t="shared" si="3"/>
        <v>1204.8</v>
      </c>
      <c r="I15" s="7">
        <f t="shared" si="3"/>
        <v>1204.8</v>
      </c>
      <c r="J15" s="7">
        <f t="shared" si="3"/>
        <v>1204.8</v>
      </c>
      <c r="K15" s="7">
        <f t="shared" si="3"/>
        <v>1204.8</v>
      </c>
      <c r="L15" s="7">
        <f t="shared" si="3"/>
        <v>1204.8</v>
      </c>
      <c r="M15" s="7">
        <f t="shared" si="3"/>
        <v>1204.8</v>
      </c>
      <c r="N15" s="7">
        <f t="shared" si="3"/>
        <v>1204.8</v>
      </c>
      <c r="O15" s="7">
        <f t="shared" si="3"/>
        <v>1204.8</v>
      </c>
      <c r="P15" s="7">
        <f t="shared" si="3"/>
        <v>1204.8</v>
      </c>
      <c r="Q15" s="7">
        <f t="shared" si="3"/>
        <v>1204.8</v>
      </c>
      <c r="R15" s="7">
        <f t="shared" si="3"/>
        <v>1204.8</v>
      </c>
      <c r="S15" s="7">
        <f t="shared" si="3"/>
        <v>1204.8</v>
      </c>
      <c r="T15" s="7">
        <f t="shared" si="3"/>
        <v>1204.8</v>
      </c>
      <c r="U15" s="7">
        <f t="shared" si="3"/>
        <v>1204.8</v>
      </c>
      <c r="V15" s="7">
        <f t="shared" si="3"/>
        <v>1204.8</v>
      </c>
      <c r="X15" s="71">
        <f>X16</f>
        <v>976.379</v>
      </c>
      <c r="Y15" s="83">
        <f t="shared" si="1"/>
        <v>60.221982359834705</v>
      </c>
    </row>
    <row r="16" spans="1:25" ht="31.5" outlineLevel="4">
      <c r="A16" s="5" t="s">
        <v>94</v>
      </c>
      <c r="B16" s="6" t="s">
        <v>6</v>
      </c>
      <c r="C16" s="6" t="s">
        <v>264</v>
      </c>
      <c r="D16" s="6" t="s">
        <v>93</v>
      </c>
      <c r="E16" s="6"/>
      <c r="F16" s="7">
        <f>F17+F18+F19</f>
        <v>1621.3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X16" s="72">
        <f>X17+X18+X19</f>
        <v>976.379</v>
      </c>
      <c r="Y16" s="83">
        <f t="shared" si="1"/>
        <v>60.221982359834705</v>
      </c>
    </row>
    <row r="17" spans="1:25" ht="17.25" customHeight="1" outlineLevel="5">
      <c r="A17" s="39" t="s">
        <v>254</v>
      </c>
      <c r="B17" s="40" t="s">
        <v>6</v>
      </c>
      <c r="C17" s="40" t="s">
        <v>264</v>
      </c>
      <c r="D17" s="40" t="s">
        <v>91</v>
      </c>
      <c r="E17" s="40"/>
      <c r="F17" s="41">
        <v>1320.3</v>
      </c>
      <c r="G17" s="7">
        <v>1204.8</v>
      </c>
      <c r="H17" s="7">
        <v>1204.8</v>
      </c>
      <c r="I17" s="7">
        <v>1204.8</v>
      </c>
      <c r="J17" s="7">
        <v>1204.8</v>
      </c>
      <c r="K17" s="7">
        <v>1204.8</v>
      </c>
      <c r="L17" s="7">
        <v>1204.8</v>
      </c>
      <c r="M17" s="7">
        <v>1204.8</v>
      </c>
      <c r="N17" s="7">
        <v>1204.8</v>
      </c>
      <c r="O17" s="7">
        <v>1204.8</v>
      </c>
      <c r="P17" s="7">
        <v>1204.8</v>
      </c>
      <c r="Q17" s="7">
        <v>1204.8</v>
      </c>
      <c r="R17" s="7">
        <v>1204.8</v>
      </c>
      <c r="S17" s="7">
        <v>1204.8</v>
      </c>
      <c r="T17" s="7">
        <v>1204.8</v>
      </c>
      <c r="U17" s="7">
        <v>1204.8</v>
      </c>
      <c r="V17" s="7">
        <v>1204.8</v>
      </c>
      <c r="X17" s="73">
        <v>738.945</v>
      </c>
      <c r="Y17" s="83">
        <f t="shared" si="1"/>
        <v>55.96796182685754</v>
      </c>
    </row>
    <row r="18" spans="1:25" ht="34.5" customHeight="1" outlineLevel="5">
      <c r="A18" s="39" t="s">
        <v>259</v>
      </c>
      <c r="B18" s="40" t="s">
        <v>6</v>
      </c>
      <c r="C18" s="40" t="s">
        <v>264</v>
      </c>
      <c r="D18" s="40" t="s">
        <v>92</v>
      </c>
      <c r="E18" s="40"/>
      <c r="F18" s="41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73">
        <v>0</v>
      </c>
      <c r="Y18" s="83">
        <f t="shared" si="1"/>
        <v>0</v>
      </c>
    </row>
    <row r="19" spans="1:25" ht="50.25" customHeight="1" outlineLevel="5">
      <c r="A19" s="39" t="s">
        <v>255</v>
      </c>
      <c r="B19" s="40" t="s">
        <v>6</v>
      </c>
      <c r="C19" s="40" t="s">
        <v>264</v>
      </c>
      <c r="D19" s="40" t="s">
        <v>256</v>
      </c>
      <c r="E19" s="40"/>
      <c r="F19" s="41">
        <v>300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73">
        <v>237.434</v>
      </c>
      <c r="Y19" s="83">
        <f t="shared" si="1"/>
        <v>79.14466666666667</v>
      </c>
    </row>
    <row r="20" spans="1:25" ht="47.25" customHeight="1" outlineLevel="6">
      <c r="A20" s="8" t="s">
        <v>27</v>
      </c>
      <c r="B20" s="9" t="s">
        <v>19</v>
      </c>
      <c r="C20" s="9" t="s">
        <v>261</v>
      </c>
      <c r="D20" s="9" t="s">
        <v>5</v>
      </c>
      <c r="E20" s="9"/>
      <c r="F20" s="70">
        <f>F21</f>
        <v>3163.3</v>
      </c>
      <c r="G20" s="10" t="e">
        <f aca="true" t="shared" si="4" ref="G20:V20">G21</f>
        <v>#REF!</v>
      </c>
      <c r="H20" s="10" t="e">
        <f t="shared" si="4"/>
        <v>#REF!</v>
      </c>
      <c r="I20" s="10" t="e">
        <f t="shared" si="4"/>
        <v>#REF!</v>
      </c>
      <c r="J20" s="10" t="e">
        <f t="shared" si="4"/>
        <v>#REF!</v>
      </c>
      <c r="K20" s="10" t="e">
        <f t="shared" si="4"/>
        <v>#REF!</v>
      </c>
      <c r="L20" s="10" t="e">
        <f t="shared" si="4"/>
        <v>#REF!</v>
      </c>
      <c r="M20" s="10" t="e">
        <f t="shared" si="4"/>
        <v>#REF!</v>
      </c>
      <c r="N20" s="10" t="e">
        <f t="shared" si="4"/>
        <v>#REF!</v>
      </c>
      <c r="O20" s="10" t="e">
        <f t="shared" si="4"/>
        <v>#REF!</v>
      </c>
      <c r="P20" s="10" t="e">
        <f t="shared" si="4"/>
        <v>#REF!</v>
      </c>
      <c r="Q20" s="10" t="e">
        <f t="shared" si="4"/>
        <v>#REF!</v>
      </c>
      <c r="R20" s="10" t="e">
        <f t="shared" si="4"/>
        <v>#REF!</v>
      </c>
      <c r="S20" s="10" t="e">
        <f t="shared" si="4"/>
        <v>#REF!</v>
      </c>
      <c r="T20" s="10" t="e">
        <f t="shared" si="4"/>
        <v>#REF!</v>
      </c>
      <c r="U20" s="10" t="e">
        <f t="shared" si="4"/>
        <v>#REF!</v>
      </c>
      <c r="V20" s="10" t="e">
        <f t="shared" si="4"/>
        <v>#REF!</v>
      </c>
      <c r="X20" s="70">
        <f>X21</f>
        <v>1600.3600000000001</v>
      </c>
      <c r="Y20" s="83">
        <f t="shared" si="1"/>
        <v>50.59147093225429</v>
      </c>
    </row>
    <row r="21" spans="1:26" s="25" customFormat="1" ht="33" customHeight="1" outlineLevel="6">
      <c r="A21" s="21" t="s">
        <v>136</v>
      </c>
      <c r="B21" s="9" t="s">
        <v>19</v>
      </c>
      <c r="C21" s="9" t="s">
        <v>262</v>
      </c>
      <c r="D21" s="9" t="s">
        <v>5</v>
      </c>
      <c r="E21" s="9"/>
      <c r="F21" s="70">
        <f>F22</f>
        <v>3163.3</v>
      </c>
      <c r="G21" s="10" t="e">
        <f>G23+#REF!+G37</f>
        <v>#REF!</v>
      </c>
      <c r="H21" s="10" t="e">
        <f>H23+#REF!+H37</f>
        <v>#REF!</v>
      </c>
      <c r="I21" s="10" t="e">
        <f>I23+#REF!+I37</f>
        <v>#REF!</v>
      </c>
      <c r="J21" s="10" t="e">
        <f>J23+#REF!+J37</f>
        <v>#REF!</v>
      </c>
      <c r="K21" s="10" t="e">
        <f>K23+#REF!+K37</f>
        <v>#REF!</v>
      </c>
      <c r="L21" s="10" t="e">
        <f>L23+#REF!+L37</f>
        <v>#REF!</v>
      </c>
      <c r="M21" s="10" t="e">
        <f>M23+#REF!+M37</f>
        <v>#REF!</v>
      </c>
      <c r="N21" s="10" t="e">
        <f>N23+#REF!+N37</f>
        <v>#REF!</v>
      </c>
      <c r="O21" s="10" t="e">
        <f>O23+#REF!+O37</f>
        <v>#REF!</v>
      </c>
      <c r="P21" s="10" t="e">
        <f>P23+#REF!+P37</f>
        <v>#REF!</v>
      </c>
      <c r="Q21" s="10" t="e">
        <f>Q23+#REF!+Q37</f>
        <v>#REF!</v>
      </c>
      <c r="R21" s="10" t="e">
        <f>R23+#REF!+R37</f>
        <v>#REF!</v>
      </c>
      <c r="S21" s="10" t="e">
        <f>S23+#REF!+S37</f>
        <v>#REF!</v>
      </c>
      <c r="T21" s="10" t="e">
        <f>T23+#REF!+T37</f>
        <v>#REF!</v>
      </c>
      <c r="U21" s="10" t="e">
        <f>U23+#REF!+U37</f>
        <v>#REF!</v>
      </c>
      <c r="V21" s="10" t="e">
        <f>V23+#REF!+V37</f>
        <v>#REF!</v>
      </c>
      <c r="X21" s="70">
        <f>X22</f>
        <v>1600.3600000000001</v>
      </c>
      <c r="Y21" s="83">
        <f t="shared" si="1"/>
        <v>50.59147093225429</v>
      </c>
      <c r="Z21" s="107"/>
    </row>
    <row r="22" spans="1:26" s="25" customFormat="1" ht="36" customHeight="1" outlineLevel="6">
      <c r="A22" s="21" t="s">
        <v>138</v>
      </c>
      <c r="B22" s="9" t="s">
        <v>19</v>
      </c>
      <c r="C22" s="9" t="s">
        <v>263</v>
      </c>
      <c r="D22" s="9" t="s">
        <v>5</v>
      </c>
      <c r="E22" s="9"/>
      <c r="F22" s="70">
        <f>F23+F37+F43</f>
        <v>3163.3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X22" s="70">
        <f>X23+X37+X43</f>
        <v>1600.3600000000001</v>
      </c>
      <c r="Y22" s="83">
        <f t="shared" si="1"/>
        <v>50.59147093225429</v>
      </c>
      <c r="Z22" s="107"/>
    </row>
    <row r="23" spans="1:26" s="25" customFormat="1" ht="47.25" outlineLevel="6">
      <c r="A23" s="43" t="s">
        <v>203</v>
      </c>
      <c r="B23" s="18" t="s">
        <v>19</v>
      </c>
      <c r="C23" s="18" t="s">
        <v>265</v>
      </c>
      <c r="D23" s="18" t="s">
        <v>5</v>
      </c>
      <c r="E23" s="18"/>
      <c r="F23" s="71">
        <f>F24+F28+F34+F31</f>
        <v>1699</v>
      </c>
      <c r="G23" s="7">
        <f aca="true" t="shared" si="5" ref="G23:V23">G26</f>
        <v>2414.5</v>
      </c>
      <c r="H23" s="7">
        <f t="shared" si="5"/>
        <v>2414.5</v>
      </c>
      <c r="I23" s="7">
        <f t="shared" si="5"/>
        <v>2414.5</v>
      </c>
      <c r="J23" s="7">
        <f t="shared" si="5"/>
        <v>2414.5</v>
      </c>
      <c r="K23" s="7">
        <f t="shared" si="5"/>
        <v>2414.5</v>
      </c>
      <c r="L23" s="7">
        <f t="shared" si="5"/>
        <v>2414.5</v>
      </c>
      <c r="M23" s="7">
        <f t="shared" si="5"/>
        <v>2414.5</v>
      </c>
      <c r="N23" s="7">
        <f t="shared" si="5"/>
        <v>2414.5</v>
      </c>
      <c r="O23" s="7">
        <f t="shared" si="5"/>
        <v>2414.5</v>
      </c>
      <c r="P23" s="7">
        <f t="shared" si="5"/>
        <v>2414.5</v>
      </c>
      <c r="Q23" s="7">
        <f t="shared" si="5"/>
        <v>2414.5</v>
      </c>
      <c r="R23" s="7">
        <f t="shared" si="5"/>
        <v>2414.5</v>
      </c>
      <c r="S23" s="7">
        <f t="shared" si="5"/>
        <v>2414.5</v>
      </c>
      <c r="T23" s="7">
        <f t="shared" si="5"/>
        <v>2414.5</v>
      </c>
      <c r="U23" s="7">
        <f t="shared" si="5"/>
        <v>2414.5</v>
      </c>
      <c r="V23" s="7">
        <f t="shared" si="5"/>
        <v>2414.5</v>
      </c>
      <c r="X23" s="71">
        <f>X24+X28+X34+X31</f>
        <v>900.251</v>
      </c>
      <c r="Y23" s="83">
        <f t="shared" si="1"/>
        <v>52.98711006474397</v>
      </c>
      <c r="Z23" s="107"/>
    </row>
    <row r="24" spans="1:26" s="25" customFormat="1" ht="31.5" outlineLevel="6">
      <c r="A24" s="5" t="s">
        <v>94</v>
      </c>
      <c r="B24" s="6" t="s">
        <v>19</v>
      </c>
      <c r="C24" s="6" t="s">
        <v>265</v>
      </c>
      <c r="D24" s="6" t="s">
        <v>93</v>
      </c>
      <c r="E24" s="6"/>
      <c r="F24" s="72">
        <f>F25+F26+F27</f>
        <v>1594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72">
        <f>X25+X26+X27</f>
        <v>879.076</v>
      </c>
      <c r="Y24" s="83">
        <f t="shared" si="1"/>
        <v>55.149058971141784</v>
      </c>
      <c r="Z24" s="107"/>
    </row>
    <row r="25" spans="1:26" s="25" customFormat="1" ht="31.5" outlineLevel="6">
      <c r="A25" s="39" t="s">
        <v>254</v>
      </c>
      <c r="B25" s="40" t="s">
        <v>19</v>
      </c>
      <c r="C25" s="40" t="s">
        <v>265</v>
      </c>
      <c r="D25" s="40" t="s">
        <v>91</v>
      </c>
      <c r="E25" s="40"/>
      <c r="F25" s="73">
        <v>1220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X25" s="73">
        <v>671.689</v>
      </c>
      <c r="Y25" s="83">
        <f t="shared" si="1"/>
        <v>55.05647540983606</v>
      </c>
      <c r="Z25" s="107"/>
    </row>
    <row r="26" spans="1:26" s="25" customFormat="1" ht="31.5" outlineLevel="6">
      <c r="A26" s="39" t="s">
        <v>259</v>
      </c>
      <c r="B26" s="40" t="s">
        <v>19</v>
      </c>
      <c r="C26" s="40" t="s">
        <v>265</v>
      </c>
      <c r="D26" s="40" t="s">
        <v>92</v>
      </c>
      <c r="E26" s="40"/>
      <c r="F26" s="73">
        <v>5</v>
      </c>
      <c r="G26" s="7">
        <v>2414.5</v>
      </c>
      <c r="H26" s="7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X26" s="73">
        <v>0</v>
      </c>
      <c r="Y26" s="83">
        <f t="shared" si="1"/>
        <v>0</v>
      </c>
      <c r="Z26" s="107"/>
    </row>
    <row r="27" spans="1:26" s="25" customFormat="1" ht="47.25" outlineLevel="6">
      <c r="A27" s="39" t="s">
        <v>255</v>
      </c>
      <c r="B27" s="40" t="s">
        <v>19</v>
      </c>
      <c r="C27" s="40" t="s">
        <v>265</v>
      </c>
      <c r="D27" s="40" t="s">
        <v>256</v>
      </c>
      <c r="E27" s="40"/>
      <c r="F27" s="73">
        <v>369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73">
        <v>207.387</v>
      </c>
      <c r="Y27" s="83">
        <f t="shared" si="1"/>
        <v>56.20243902439025</v>
      </c>
      <c r="Z27" s="107"/>
    </row>
    <row r="28" spans="1:26" s="25" customFormat="1" ht="20.25" customHeight="1" outlineLevel="6">
      <c r="A28" s="5" t="s">
        <v>95</v>
      </c>
      <c r="B28" s="6" t="s">
        <v>19</v>
      </c>
      <c r="C28" s="6" t="s">
        <v>265</v>
      </c>
      <c r="D28" s="6" t="s">
        <v>96</v>
      </c>
      <c r="E28" s="6"/>
      <c r="F28" s="72">
        <f>F29+F30</f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72">
        <f>X29+X30</f>
        <v>0</v>
      </c>
      <c r="Y28" s="83">
        <v>0</v>
      </c>
      <c r="Z28" s="107"/>
    </row>
    <row r="29" spans="1:26" s="25" customFormat="1" ht="31.5" outlineLevel="6">
      <c r="A29" s="39" t="s">
        <v>97</v>
      </c>
      <c r="B29" s="40" t="s">
        <v>19</v>
      </c>
      <c r="C29" s="40" t="s">
        <v>265</v>
      </c>
      <c r="D29" s="40" t="s">
        <v>98</v>
      </c>
      <c r="E29" s="40"/>
      <c r="F29" s="73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73">
        <v>0</v>
      </c>
      <c r="Y29" s="83">
        <v>0</v>
      </c>
      <c r="Z29" s="107"/>
    </row>
    <row r="30" spans="1:26" s="25" customFormat="1" ht="31.5" outlineLevel="6">
      <c r="A30" s="39" t="s">
        <v>99</v>
      </c>
      <c r="B30" s="40" t="s">
        <v>19</v>
      </c>
      <c r="C30" s="40" t="s">
        <v>265</v>
      </c>
      <c r="D30" s="40" t="s">
        <v>100</v>
      </c>
      <c r="E30" s="40"/>
      <c r="F30" s="73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73">
        <v>0</v>
      </c>
      <c r="Y30" s="83">
        <v>0</v>
      </c>
      <c r="Z30" s="107"/>
    </row>
    <row r="31" spans="1:26" s="23" customFormat="1" ht="15.75" outlineLevel="6">
      <c r="A31" s="5" t="s">
        <v>367</v>
      </c>
      <c r="B31" s="6" t="s">
        <v>19</v>
      </c>
      <c r="C31" s="6" t="s">
        <v>265</v>
      </c>
      <c r="D31" s="6" t="s">
        <v>368</v>
      </c>
      <c r="E31" s="6"/>
      <c r="F31" s="72">
        <f>F32+F33</f>
        <v>100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72">
        <f>X32+X33</f>
        <v>20.5</v>
      </c>
      <c r="Y31" s="83">
        <f t="shared" si="1"/>
        <v>20.5</v>
      </c>
      <c r="Z31" s="91"/>
    </row>
    <row r="32" spans="1:26" s="23" customFormat="1" ht="15.75" outlineLevel="6">
      <c r="A32" s="39" t="s">
        <v>369</v>
      </c>
      <c r="B32" s="40" t="s">
        <v>19</v>
      </c>
      <c r="C32" s="40" t="s">
        <v>265</v>
      </c>
      <c r="D32" s="40" t="s">
        <v>370</v>
      </c>
      <c r="E32" s="40"/>
      <c r="F32" s="73">
        <v>100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73">
        <v>20.5</v>
      </c>
      <c r="Y32" s="83">
        <f t="shared" si="1"/>
        <v>20.5</v>
      </c>
      <c r="Z32" s="91"/>
    </row>
    <row r="33" spans="1:26" s="23" customFormat="1" ht="15.75" outlineLevel="6">
      <c r="A33" s="39" t="s">
        <v>242</v>
      </c>
      <c r="B33" s="40" t="s">
        <v>19</v>
      </c>
      <c r="C33" s="40" t="s">
        <v>265</v>
      </c>
      <c r="D33" s="40" t="s">
        <v>224</v>
      </c>
      <c r="E33" s="40"/>
      <c r="F33" s="73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73">
        <v>0</v>
      </c>
      <c r="Y33" s="83">
        <v>0</v>
      </c>
      <c r="Z33" s="91"/>
    </row>
    <row r="34" spans="1:26" s="25" customFormat="1" ht="15.75" outlineLevel="6">
      <c r="A34" s="5" t="s">
        <v>101</v>
      </c>
      <c r="B34" s="6" t="s">
        <v>19</v>
      </c>
      <c r="C34" s="6" t="s">
        <v>265</v>
      </c>
      <c r="D34" s="6" t="s">
        <v>102</v>
      </c>
      <c r="E34" s="6"/>
      <c r="F34" s="72">
        <f>F35+F36</f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72">
        <f>X35+X36</f>
        <v>0.675</v>
      </c>
      <c r="Y34" s="83">
        <f t="shared" si="1"/>
        <v>13.5</v>
      </c>
      <c r="Z34" s="107"/>
    </row>
    <row r="35" spans="1:26" s="25" customFormat="1" ht="21.75" customHeight="1" outlineLevel="6">
      <c r="A35" s="39" t="s">
        <v>103</v>
      </c>
      <c r="B35" s="40" t="s">
        <v>19</v>
      </c>
      <c r="C35" s="40" t="s">
        <v>265</v>
      </c>
      <c r="D35" s="40" t="s">
        <v>105</v>
      </c>
      <c r="E35" s="40"/>
      <c r="F35" s="73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73">
        <v>0</v>
      </c>
      <c r="Y35" s="83">
        <v>0</v>
      </c>
      <c r="Z35" s="107"/>
    </row>
    <row r="36" spans="1:26" s="25" customFormat="1" ht="15.75" outlineLevel="6">
      <c r="A36" s="39" t="s">
        <v>104</v>
      </c>
      <c r="B36" s="40" t="s">
        <v>19</v>
      </c>
      <c r="C36" s="40" t="s">
        <v>265</v>
      </c>
      <c r="D36" s="40" t="s">
        <v>106</v>
      </c>
      <c r="E36" s="40"/>
      <c r="F36" s="73"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73">
        <v>0.675</v>
      </c>
      <c r="Y36" s="83">
        <f t="shared" si="1"/>
        <v>13.5</v>
      </c>
      <c r="Z36" s="107"/>
    </row>
    <row r="37" spans="1:26" s="23" customFormat="1" ht="31.5" customHeight="1" outlineLevel="6">
      <c r="A37" s="42" t="s">
        <v>204</v>
      </c>
      <c r="B37" s="18" t="s">
        <v>19</v>
      </c>
      <c r="C37" s="18" t="s">
        <v>266</v>
      </c>
      <c r="D37" s="18" t="s">
        <v>5</v>
      </c>
      <c r="E37" s="18"/>
      <c r="F37" s="71">
        <f>F38+F43</f>
        <v>1464.3</v>
      </c>
      <c r="G37" s="7">
        <f aca="true" t="shared" si="6" ref="G37:V37">G38</f>
        <v>96</v>
      </c>
      <c r="H37" s="7">
        <f t="shared" si="6"/>
        <v>96</v>
      </c>
      <c r="I37" s="7">
        <f t="shared" si="6"/>
        <v>96</v>
      </c>
      <c r="J37" s="7">
        <f t="shared" si="6"/>
        <v>96</v>
      </c>
      <c r="K37" s="7">
        <f t="shared" si="6"/>
        <v>96</v>
      </c>
      <c r="L37" s="7">
        <f t="shared" si="6"/>
        <v>96</v>
      </c>
      <c r="M37" s="7">
        <f t="shared" si="6"/>
        <v>96</v>
      </c>
      <c r="N37" s="7">
        <f t="shared" si="6"/>
        <v>96</v>
      </c>
      <c r="O37" s="7">
        <f t="shared" si="6"/>
        <v>96</v>
      </c>
      <c r="P37" s="7">
        <f t="shared" si="6"/>
        <v>96</v>
      </c>
      <c r="Q37" s="7">
        <f t="shared" si="6"/>
        <v>96</v>
      </c>
      <c r="R37" s="7">
        <f t="shared" si="6"/>
        <v>96</v>
      </c>
      <c r="S37" s="7">
        <f t="shared" si="6"/>
        <v>96</v>
      </c>
      <c r="T37" s="7">
        <f t="shared" si="6"/>
        <v>96</v>
      </c>
      <c r="U37" s="7">
        <f t="shared" si="6"/>
        <v>96</v>
      </c>
      <c r="V37" s="7">
        <f t="shared" si="6"/>
        <v>96</v>
      </c>
      <c r="X37" s="71">
        <f>X38+X43</f>
        <v>700.109</v>
      </c>
      <c r="Y37" s="83">
        <f t="shared" si="1"/>
        <v>47.81185549409274</v>
      </c>
      <c r="Z37" s="91"/>
    </row>
    <row r="38" spans="1:26" s="23" customFormat="1" ht="31.5" outlineLevel="6">
      <c r="A38" s="5" t="s">
        <v>94</v>
      </c>
      <c r="B38" s="6" t="s">
        <v>19</v>
      </c>
      <c r="C38" s="6" t="s">
        <v>266</v>
      </c>
      <c r="D38" s="6" t="s">
        <v>93</v>
      </c>
      <c r="E38" s="6"/>
      <c r="F38" s="72">
        <f>F39+F40+F41+F42</f>
        <v>1464.3</v>
      </c>
      <c r="G38" s="7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  <c r="X38" s="72">
        <f>X39+X40+X41+X42</f>
        <v>700.109</v>
      </c>
      <c r="Y38" s="83">
        <f t="shared" si="1"/>
        <v>47.81185549409274</v>
      </c>
      <c r="Z38" s="91"/>
    </row>
    <row r="39" spans="1:26" s="23" customFormat="1" ht="31.5" outlineLevel="6">
      <c r="A39" s="39" t="s">
        <v>254</v>
      </c>
      <c r="B39" s="40" t="s">
        <v>19</v>
      </c>
      <c r="C39" s="40" t="s">
        <v>266</v>
      </c>
      <c r="D39" s="40" t="s">
        <v>91</v>
      </c>
      <c r="E39" s="40"/>
      <c r="F39" s="73">
        <v>1000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73">
        <v>550.942</v>
      </c>
      <c r="Y39" s="83">
        <f t="shared" si="1"/>
        <v>55.0942</v>
      </c>
      <c r="Z39" s="91"/>
    </row>
    <row r="40" spans="1:26" s="23" customFormat="1" ht="31.5" outlineLevel="6">
      <c r="A40" s="39" t="s">
        <v>259</v>
      </c>
      <c r="B40" s="40" t="s">
        <v>19</v>
      </c>
      <c r="C40" s="40" t="s">
        <v>266</v>
      </c>
      <c r="D40" s="40" t="s">
        <v>92</v>
      </c>
      <c r="E40" s="40"/>
      <c r="F40" s="73">
        <v>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73">
        <v>0</v>
      </c>
      <c r="Y40" s="83">
        <f t="shared" si="1"/>
        <v>0</v>
      </c>
      <c r="Z40" s="91"/>
    </row>
    <row r="41" spans="1:26" s="23" customFormat="1" ht="63" outlineLevel="6">
      <c r="A41" s="39" t="s">
        <v>371</v>
      </c>
      <c r="B41" s="40" t="s">
        <v>19</v>
      </c>
      <c r="C41" s="40" t="s">
        <v>266</v>
      </c>
      <c r="D41" s="40" t="s">
        <v>372</v>
      </c>
      <c r="E41" s="40"/>
      <c r="F41" s="73">
        <v>192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73">
        <v>0</v>
      </c>
      <c r="Y41" s="83">
        <f t="shared" si="1"/>
        <v>0</v>
      </c>
      <c r="Z41" s="91"/>
    </row>
    <row r="42" spans="1:26" s="23" customFormat="1" ht="47.25" outlineLevel="6">
      <c r="A42" s="39" t="s">
        <v>255</v>
      </c>
      <c r="B42" s="40" t="s">
        <v>19</v>
      </c>
      <c r="C42" s="40" t="s">
        <v>266</v>
      </c>
      <c r="D42" s="40" t="s">
        <v>256</v>
      </c>
      <c r="E42" s="40"/>
      <c r="F42" s="73">
        <v>267.3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73">
        <v>149.167</v>
      </c>
      <c r="Y42" s="83">
        <f t="shared" si="1"/>
        <v>55.80508791619903</v>
      </c>
      <c r="Z42" s="91"/>
    </row>
    <row r="43" spans="1:26" s="23" customFormat="1" ht="15.75" outlineLevel="6">
      <c r="A43" s="42" t="s">
        <v>141</v>
      </c>
      <c r="B43" s="18" t="s">
        <v>19</v>
      </c>
      <c r="C43" s="18" t="s">
        <v>267</v>
      </c>
      <c r="D43" s="18" t="s">
        <v>5</v>
      </c>
      <c r="E43" s="18"/>
      <c r="F43" s="71">
        <f>F44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71">
        <f>X44</f>
        <v>0</v>
      </c>
      <c r="Y43" s="83">
        <v>0</v>
      </c>
      <c r="Z43" s="91"/>
    </row>
    <row r="44" spans="1:26" s="23" customFormat="1" ht="15.75" outlineLevel="6">
      <c r="A44" s="5" t="s">
        <v>111</v>
      </c>
      <c r="B44" s="6" t="s">
        <v>19</v>
      </c>
      <c r="C44" s="6" t="s">
        <v>267</v>
      </c>
      <c r="D44" s="6" t="s">
        <v>225</v>
      </c>
      <c r="E44" s="6"/>
      <c r="F44" s="72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72">
        <v>0</v>
      </c>
      <c r="Y44" s="83">
        <v>0</v>
      </c>
      <c r="Z44" s="91"/>
    </row>
    <row r="45" spans="1:26" s="23" customFormat="1" ht="49.5" customHeight="1" outlineLevel="3">
      <c r="A45" s="8" t="s">
        <v>28</v>
      </c>
      <c r="B45" s="9" t="s">
        <v>7</v>
      </c>
      <c r="C45" s="9" t="s">
        <v>261</v>
      </c>
      <c r="D45" s="9" t="s">
        <v>5</v>
      </c>
      <c r="E45" s="9"/>
      <c r="F45" s="10">
        <f>F46</f>
        <v>4757.299999999999</v>
      </c>
      <c r="G45" s="10">
        <f aca="true" t="shared" si="7" ref="G45:V48">G46</f>
        <v>8918.7</v>
      </c>
      <c r="H45" s="10">
        <f t="shared" si="7"/>
        <v>8918.7</v>
      </c>
      <c r="I45" s="10">
        <f t="shared" si="7"/>
        <v>8918.7</v>
      </c>
      <c r="J45" s="10">
        <f t="shared" si="7"/>
        <v>8918.7</v>
      </c>
      <c r="K45" s="10">
        <f t="shared" si="7"/>
        <v>8918.7</v>
      </c>
      <c r="L45" s="10">
        <f t="shared" si="7"/>
        <v>8918.7</v>
      </c>
      <c r="M45" s="10">
        <f t="shared" si="7"/>
        <v>8918.7</v>
      </c>
      <c r="N45" s="10">
        <f t="shared" si="7"/>
        <v>8918.7</v>
      </c>
      <c r="O45" s="10">
        <f t="shared" si="7"/>
        <v>8918.7</v>
      </c>
      <c r="P45" s="10">
        <f t="shared" si="7"/>
        <v>8918.7</v>
      </c>
      <c r="Q45" s="10">
        <f t="shared" si="7"/>
        <v>8918.7</v>
      </c>
      <c r="R45" s="10">
        <f t="shared" si="7"/>
        <v>8918.7</v>
      </c>
      <c r="S45" s="10">
        <f t="shared" si="7"/>
        <v>8918.7</v>
      </c>
      <c r="T45" s="10">
        <f t="shared" si="7"/>
        <v>8918.7</v>
      </c>
      <c r="U45" s="10">
        <f t="shared" si="7"/>
        <v>8918.7</v>
      </c>
      <c r="V45" s="10">
        <f t="shared" si="7"/>
        <v>8918.7</v>
      </c>
      <c r="X45" s="70">
        <f>X46</f>
        <v>3465.169</v>
      </c>
      <c r="Y45" s="83">
        <f t="shared" si="1"/>
        <v>72.838984297816</v>
      </c>
      <c r="Z45" s="91"/>
    </row>
    <row r="46" spans="1:26" s="23" customFormat="1" ht="33.75" customHeight="1" outlineLevel="3">
      <c r="A46" s="21" t="s">
        <v>136</v>
      </c>
      <c r="B46" s="9" t="s">
        <v>7</v>
      </c>
      <c r="C46" s="9" t="s">
        <v>262</v>
      </c>
      <c r="D46" s="9" t="s">
        <v>5</v>
      </c>
      <c r="E46" s="9"/>
      <c r="F46" s="10">
        <f>F47</f>
        <v>4757.299999999999</v>
      </c>
      <c r="G46" s="10">
        <f aca="true" t="shared" si="8" ref="G46:V46">G48</f>
        <v>8918.7</v>
      </c>
      <c r="H46" s="10">
        <f t="shared" si="8"/>
        <v>8918.7</v>
      </c>
      <c r="I46" s="10">
        <f t="shared" si="8"/>
        <v>8918.7</v>
      </c>
      <c r="J46" s="10">
        <f t="shared" si="8"/>
        <v>8918.7</v>
      </c>
      <c r="K46" s="10">
        <f t="shared" si="8"/>
        <v>8918.7</v>
      </c>
      <c r="L46" s="10">
        <f t="shared" si="8"/>
        <v>8918.7</v>
      </c>
      <c r="M46" s="10">
        <f t="shared" si="8"/>
        <v>8918.7</v>
      </c>
      <c r="N46" s="10">
        <f t="shared" si="8"/>
        <v>8918.7</v>
      </c>
      <c r="O46" s="10">
        <f t="shared" si="8"/>
        <v>8918.7</v>
      </c>
      <c r="P46" s="10">
        <f t="shared" si="8"/>
        <v>8918.7</v>
      </c>
      <c r="Q46" s="10">
        <f t="shared" si="8"/>
        <v>8918.7</v>
      </c>
      <c r="R46" s="10">
        <f t="shared" si="8"/>
        <v>8918.7</v>
      </c>
      <c r="S46" s="10">
        <f t="shared" si="8"/>
        <v>8918.7</v>
      </c>
      <c r="T46" s="10">
        <f t="shared" si="8"/>
        <v>8918.7</v>
      </c>
      <c r="U46" s="10">
        <f t="shared" si="8"/>
        <v>8918.7</v>
      </c>
      <c r="V46" s="10">
        <f t="shared" si="8"/>
        <v>8918.7</v>
      </c>
      <c r="X46" s="70">
        <f>X47</f>
        <v>3465.169</v>
      </c>
      <c r="Y46" s="83">
        <f t="shared" si="1"/>
        <v>72.838984297816</v>
      </c>
      <c r="Z46" s="91"/>
    </row>
    <row r="47" spans="1:26" s="23" customFormat="1" ht="37.5" customHeight="1" outlineLevel="3">
      <c r="A47" s="21" t="s">
        <v>138</v>
      </c>
      <c r="B47" s="9" t="s">
        <v>7</v>
      </c>
      <c r="C47" s="9" t="s">
        <v>263</v>
      </c>
      <c r="D47" s="9" t="s">
        <v>5</v>
      </c>
      <c r="E47" s="9"/>
      <c r="F47" s="10">
        <f>F48</f>
        <v>4757.299999999999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X47" s="70">
        <f>X48</f>
        <v>3465.169</v>
      </c>
      <c r="Y47" s="83">
        <f t="shared" si="1"/>
        <v>72.838984297816</v>
      </c>
      <c r="Z47" s="91"/>
    </row>
    <row r="48" spans="1:26" s="23" customFormat="1" ht="47.25" outlineLevel="4">
      <c r="A48" s="43" t="s">
        <v>203</v>
      </c>
      <c r="B48" s="18" t="s">
        <v>7</v>
      </c>
      <c r="C48" s="18" t="s">
        <v>265</v>
      </c>
      <c r="D48" s="18" t="s">
        <v>5</v>
      </c>
      <c r="E48" s="18"/>
      <c r="F48" s="19">
        <f>F49+F53+F56</f>
        <v>4757.299999999999</v>
      </c>
      <c r="G48" s="7">
        <f t="shared" si="7"/>
        <v>8918.7</v>
      </c>
      <c r="H48" s="7">
        <f t="shared" si="7"/>
        <v>8918.7</v>
      </c>
      <c r="I48" s="7">
        <f t="shared" si="7"/>
        <v>8918.7</v>
      </c>
      <c r="J48" s="7">
        <f t="shared" si="7"/>
        <v>8918.7</v>
      </c>
      <c r="K48" s="7">
        <f t="shared" si="7"/>
        <v>8918.7</v>
      </c>
      <c r="L48" s="7">
        <f t="shared" si="7"/>
        <v>8918.7</v>
      </c>
      <c r="M48" s="7">
        <f t="shared" si="7"/>
        <v>8918.7</v>
      </c>
      <c r="N48" s="7">
        <f t="shared" si="7"/>
        <v>8918.7</v>
      </c>
      <c r="O48" s="7">
        <f t="shared" si="7"/>
        <v>8918.7</v>
      </c>
      <c r="P48" s="7">
        <f t="shared" si="7"/>
        <v>8918.7</v>
      </c>
      <c r="Q48" s="7">
        <f t="shared" si="7"/>
        <v>8918.7</v>
      </c>
      <c r="R48" s="7">
        <f t="shared" si="7"/>
        <v>8918.7</v>
      </c>
      <c r="S48" s="7">
        <f t="shared" si="7"/>
        <v>8918.7</v>
      </c>
      <c r="T48" s="7">
        <f t="shared" si="7"/>
        <v>8918.7</v>
      </c>
      <c r="U48" s="7">
        <f t="shared" si="7"/>
        <v>8918.7</v>
      </c>
      <c r="V48" s="7">
        <f t="shared" si="7"/>
        <v>8918.7</v>
      </c>
      <c r="X48" s="71">
        <f>X49+X53+X56</f>
        <v>3465.169</v>
      </c>
      <c r="Y48" s="83">
        <f t="shared" si="1"/>
        <v>72.838984297816</v>
      </c>
      <c r="Z48" s="91"/>
    </row>
    <row r="49" spans="1:26" s="23" customFormat="1" ht="31.5" outlineLevel="5">
      <c r="A49" s="5" t="s">
        <v>94</v>
      </c>
      <c r="B49" s="6" t="s">
        <v>7</v>
      </c>
      <c r="C49" s="6" t="s">
        <v>265</v>
      </c>
      <c r="D49" s="6" t="s">
        <v>93</v>
      </c>
      <c r="E49" s="6"/>
      <c r="F49" s="7">
        <f>F50+F51+F52</f>
        <v>4575.9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X49" s="72">
        <f>X50+X51+X52</f>
        <v>3430.321</v>
      </c>
      <c r="Y49" s="83">
        <f t="shared" si="1"/>
        <v>74.96494678642453</v>
      </c>
      <c r="Z49" s="91"/>
    </row>
    <row r="50" spans="1:26" s="23" customFormat="1" ht="31.5" outlineLevel="5">
      <c r="A50" s="39" t="s">
        <v>254</v>
      </c>
      <c r="B50" s="40" t="s">
        <v>7</v>
      </c>
      <c r="C50" s="40" t="s">
        <v>265</v>
      </c>
      <c r="D50" s="40" t="s">
        <v>91</v>
      </c>
      <c r="E50" s="40"/>
      <c r="F50" s="41">
        <v>3553.9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73">
        <v>2607.596</v>
      </c>
      <c r="Y50" s="83">
        <f t="shared" si="1"/>
        <v>73.37280171079658</v>
      </c>
      <c r="Z50" s="91"/>
    </row>
    <row r="51" spans="1:26" s="23" customFormat="1" ht="31.5" outlineLevel="5">
      <c r="A51" s="39" t="s">
        <v>259</v>
      </c>
      <c r="B51" s="40" t="s">
        <v>7</v>
      </c>
      <c r="C51" s="40" t="s">
        <v>265</v>
      </c>
      <c r="D51" s="40" t="s">
        <v>92</v>
      </c>
      <c r="E51" s="40"/>
      <c r="F51" s="41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73">
        <v>0</v>
      </c>
      <c r="Y51" s="83">
        <f t="shared" si="1"/>
        <v>0</v>
      </c>
      <c r="Z51" s="91"/>
    </row>
    <row r="52" spans="1:26" s="23" customFormat="1" ht="47.25" outlineLevel="5">
      <c r="A52" s="39" t="s">
        <v>255</v>
      </c>
      <c r="B52" s="40" t="s">
        <v>7</v>
      </c>
      <c r="C52" s="40" t="s">
        <v>265</v>
      </c>
      <c r="D52" s="40" t="s">
        <v>256</v>
      </c>
      <c r="E52" s="40"/>
      <c r="F52" s="41">
        <v>1021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3">
        <v>822.725</v>
      </c>
      <c r="Y52" s="83">
        <f t="shared" si="1"/>
        <v>80.58031341821743</v>
      </c>
      <c r="Z52" s="91"/>
    </row>
    <row r="53" spans="1:26" s="23" customFormat="1" ht="15.75" outlineLevel="5">
      <c r="A53" s="5" t="s">
        <v>95</v>
      </c>
      <c r="B53" s="6" t="s">
        <v>7</v>
      </c>
      <c r="C53" s="6" t="s">
        <v>265</v>
      </c>
      <c r="D53" s="6" t="s">
        <v>96</v>
      </c>
      <c r="E53" s="6"/>
      <c r="F53" s="7">
        <f>F54+F55</f>
        <v>20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2">
        <f>X54+X55</f>
        <v>0</v>
      </c>
      <c r="Y53" s="83">
        <f t="shared" si="1"/>
        <v>0</v>
      </c>
      <c r="Z53" s="91"/>
    </row>
    <row r="54" spans="1:26" s="23" customFormat="1" ht="31.5" outlineLevel="5">
      <c r="A54" s="39" t="s">
        <v>97</v>
      </c>
      <c r="B54" s="40" t="s">
        <v>7</v>
      </c>
      <c r="C54" s="40" t="s">
        <v>265</v>
      </c>
      <c r="D54" s="40" t="s">
        <v>98</v>
      </c>
      <c r="E54" s="40"/>
      <c r="F54" s="41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3">
        <v>0</v>
      </c>
      <c r="Y54" s="83">
        <v>0</v>
      </c>
      <c r="Z54" s="91"/>
    </row>
    <row r="55" spans="1:26" s="23" customFormat="1" ht="31.5" outlineLevel="5">
      <c r="A55" s="39" t="s">
        <v>99</v>
      </c>
      <c r="B55" s="40" t="s">
        <v>7</v>
      </c>
      <c r="C55" s="40" t="s">
        <v>265</v>
      </c>
      <c r="D55" s="40" t="s">
        <v>100</v>
      </c>
      <c r="E55" s="40"/>
      <c r="F55" s="41">
        <v>20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73">
        <v>0</v>
      </c>
      <c r="Y55" s="83">
        <f t="shared" si="1"/>
        <v>0</v>
      </c>
      <c r="Z55" s="91"/>
    </row>
    <row r="56" spans="1:26" s="23" customFormat="1" ht="15.75" outlineLevel="5">
      <c r="A56" s="5" t="s">
        <v>101</v>
      </c>
      <c r="B56" s="6" t="s">
        <v>7</v>
      </c>
      <c r="C56" s="6" t="s">
        <v>265</v>
      </c>
      <c r="D56" s="6" t="s">
        <v>102</v>
      </c>
      <c r="E56" s="6"/>
      <c r="F56" s="7">
        <f>F57+F58+F59</f>
        <v>161.4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72">
        <f>X57+X58+X59</f>
        <v>34.848</v>
      </c>
      <c r="Y56" s="83">
        <f t="shared" si="1"/>
        <v>21.591078066914495</v>
      </c>
      <c r="Z56" s="91"/>
    </row>
    <row r="57" spans="1:26" s="23" customFormat="1" ht="15.75" outlineLevel="5">
      <c r="A57" s="39" t="s">
        <v>103</v>
      </c>
      <c r="B57" s="40" t="s">
        <v>7</v>
      </c>
      <c r="C57" s="40" t="s">
        <v>265</v>
      </c>
      <c r="D57" s="40" t="s">
        <v>105</v>
      </c>
      <c r="E57" s="40"/>
      <c r="F57" s="41">
        <v>19.4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3">
        <v>1.922</v>
      </c>
      <c r="Y57" s="83">
        <f t="shared" si="1"/>
        <v>9.907216494845361</v>
      </c>
      <c r="Z57" s="91"/>
    </row>
    <row r="58" spans="1:26" s="23" customFormat="1" ht="15.75" outlineLevel="5">
      <c r="A58" s="39" t="s">
        <v>104</v>
      </c>
      <c r="B58" s="40" t="s">
        <v>7</v>
      </c>
      <c r="C58" s="40" t="s">
        <v>265</v>
      </c>
      <c r="D58" s="40" t="s">
        <v>106</v>
      </c>
      <c r="E58" s="40"/>
      <c r="F58" s="41">
        <v>37.5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73">
        <v>9.355</v>
      </c>
      <c r="Y58" s="83">
        <f t="shared" si="1"/>
        <v>24.946666666666665</v>
      </c>
      <c r="Z58" s="91"/>
    </row>
    <row r="59" spans="1:26" s="23" customFormat="1" ht="15.75" outlineLevel="5">
      <c r="A59" s="39" t="s">
        <v>374</v>
      </c>
      <c r="B59" s="40" t="s">
        <v>7</v>
      </c>
      <c r="C59" s="40" t="s">
        <v>265</v>
      </c>
      <c r="D59" s="40" t="s">
        <v>373</v>
      </c>
      <c r="E59" s="40"/>
      <c r="F59" s="41">
        <v>104.5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73">
        <v>23.571</v>
      </c>
      <c r="Y59" s="83">
        <f t="shared" si="1"/>
        <v>22.55598086124402</v>
      </c>
      <c r="Z59" s="91"/>
    </row>
    <row r="60" spans="1:26" s="23" customFormat="1" ht="15.75" outlineLevel="5">
      <c r="A60" s="8" t="s">
        <v>199</v>
      </c>
      <c r="B60" s="9" t="s">
        <v>200</v>
      </c>
      <c r="C60" s="9" t="s">
        <v>261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70">
        <f>X61</f>
        <v>0</v>
      </c>
      <c r="Y60" s="83">
        <v>0</v>
      </c>
      <c r="Z60" s="91"/>
    </row>
    <row r="61" spans="1:26" s="23" customFormat="1" ht="31.5" outlineLevel="5">
      <c r="A61" s="21" t="s">
        <v>136</v>
      </c>
      <c r="B61" s="9" t="s">
        <v>200</v>
      </c>
      <c r="C61" s="9" t="s">
        <v>262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0">
        <f>X62</f>
        <v>0</v>
      </c>
      <c r="Y61" s="83">
        <v>0</v>
      </c>
      <c r="Z61" s="91"/>
    </row>
    <row r="62" spans="1:26" s="23" customFormat="1" ht="31.5" outlineLevel="5">
      <c r="A62" s="21" t="s">
        <v>138</v>
      </c>
      <c r="B62" s="9" t="s">
        <v>200</v>
      </c>
      <c r="C62" s="9" t="s">
        <v>263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70">
        <f>X63</f>
        <v>0</v>
      </c>
      <c r="Y62" s="83">
        <v>0</v>
      </c>
      <c r="Z62" s="91"/>
    </row>
    <row r="63" spans="1:26" s="23" customFormat="1" ht="31.5" outlineLevel="5">
      <c r="A63" s="42" t="s">
        <v>201</v>
      </c>
      <c r="B63" s="18" t="s">
        <v>200</v>
      </c>
      <c r="C63" s="18" t="s">
        <v>268</v>
      </c>
      <c r="D63" s="18" t="s">
        <v>5</v>
      </c>
      <c r="E63" s="18"/>
      <c r="F63" s="19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1">
        <f>X64</f>
        <v>0</v>
      </c>
      <c r="Y63" s="83">
        <v>0</v>
      </c>
      <c r="Z63" s="91"/>
    </row>
    <row r="64" spans="1:26" s="23" customFormat="1" ht="15.75" outlineLevel="5">
      <c r="A64" s="5" t="s">
        <v>95</v>
      </c>
      <c r="B64" s="6" t="s">
        <v>200</v>
      </c>
      <c r="C64" s="6" t="s">
        <v>268</v>
      </c>
      <c r="D64" s="6" t="s">
        <v>96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2">
        <f>X65</f>
        <v>0</v>
      </c>
      <c r="Y64" s="83">
        <v>0</v>
      </c>
      <c r="Z64" s="91"/>
    </row>
    <row r="65" spans="1:26" s="23" customFormat="1" ht="31.5" outlineLevel="5">
      <c r="A65" s="39" t="s">
        <v>99</v>
      </c>
      <c r="B65" s="40" t="s">
        <v>200</v>
      </c>
      <c r="C65" s="40" t="s">
        <v>268</v>
      </c>
      <c r="D65" s="40" t="s">
        <v>100</v>
      </c>
      <c r="E65" s="40"/>
      <c r="F65" s="41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73">
        <v>0</v>
      </c>
      <c r="Y65" s="83">
        <v>0</v>
      </c>
      <c r="Z65" s="91"/>
    </row>
    <row r="66" spans="1:26" s="23" customFormat="1" ht="50.25" customHeight="1" outlineLevel="3">
      <c r="A66" s="8" t="s">
        <v>29</v>
      </c>
      <c r="B66" s="9" t="s">
        <v>8</v>
      </c>
      <c r="C66" s="9" t="s">
        <v>261</v>
      </c>
      <c r="D66" s="9" t="s">
        <v>5</v>
      </c>
      <c r="E66" s="9"/>
      <c r="F66" s="10">
        <f>F67</f>
        <v>4570.8</v>
      </c>
      <c r="G66" s="10">
        <f aca="true" t="shared" si="9" ref="G66:V69">G67</f>
        <v>3284.2</v>
      </c>
      <c r="H66" s="10">
        <f t="shared" si="9"/>
        <v>3284.2</v>
      </c>
      <c r="I66" s="10">
        <f t="shared" si="9"/>
        <v>3284.2</v>
      </c>
      <c r="J66" s="10">
        <f t="shared" si="9"/>
        <v>3284.2</v>
      </c>
      <c r="K66" s="10">
        <f t="shared" si="9"/>
        <v>3284.2</v>
      </c>
      <c r="L66" s="10">
        <f t="shared" si="9"/>
        <v>3284.2</v>
      </c>
      <c r="M66" s="10">
        <f t="shared" si="9"/>
        <v>3284.2</v>
      </c>
      <c r="N66" s="10">
        <f t="shared" si="9"/>
        <v>3284.2</v>
      </c>
      <c r="O66" s="10">
        <f t="shared" si="9"/>
        <v>3284.2</v>
      </c>
      <c r="P66" s="10">
        <f t="shared" si="9"/>
        <v>3284.2</v>
      </c>
      <c r="Q66" s="10">
        <f t="shared" si="9"/>
        <v>3284.2</v>
      </c>
      <c r="R66" s="10">
        <f t="shared" si="9"/>
        <v>3284.2</v>
      </c>
      <c r="S66" s="10">
        <f t="shared" si="9"/>
        <v>3284.2</v>
      </c>
      <c r="T66" s="10">
        <f t="shared" si="9"/>
        <v>3284.2</v>
      </c>
      <c r="U66" s="10">
        <f t="shared" si="9"/>
        <v>3284.2</v>
      </c>
      <c r="V66" s="10">
        <f t="shared" si="9"/>
        <v>3284.2</v>
      </c>
      <c r="X66" s="70">
        <f>X67</f>
        <v>2295.849</v>
      </c>
      <c r="Y66" s="83">
        <f t="shared" si="1"/>
        <v>50.22860330795484</v>
      </c>
      <c r="Z66" s="91"/>
    </row>
    <row r="67" spans="1:26" s="23" customFormat="1" ht="31.5" outlineLevel="3">
      <c r="A67" s="21" t="s">
        <v>136</v>
      </c>
      <c r="B67" s="9" t="s">
        <v>8</v>
      </c>
      <c r="C67" s="9" t="s">
        <v>262</v>
      </c>
      <c r="D67" s="9" t="s">
        <v>5</v>
      </c>
      <c r="E67" s="9"/>
      <c r="F67" s="10">
        <f>F68</f>
        <v>4570.8</v>
      </c>
      <c r="G67" s="10">
        <f aca="true" t="shared" si="10" ref="G67:V67">G69</f>
        <v>3284.2</v>
      </c>
      <c r="H67" s="10">
        <f t="shared" si="10"/>
        <v>3284.2</v>
      </c>
      <c r="I67" s="10">
        <f t="shared" si="10"/>
        <v>3284.2</v>
      </c>
      <c r="J67" s="10">
        <f t="shared" si="10"/>
        <v>3284.2</v>
      </c>
      <c r="K67" s="10">
        <f t="shared" si="10"/>
        <v>3284.2</v>
      </c>
      <c r="L67" s="10">
        <f t="shared" si="10"/>
        <v>3284.2</v>
      </c>
      <c r="M67" s="10">
        <f t="shared" si="10"/>
        <v>3284.2</v>
      </c>
      <c r="N67" s="10">
        <f t="shared" si="10"/>
        <v>3284.2</v>
      </c>
      <c r="O67" s="10">
        <f t="shared" si="10"/>
        <v>3284.2</v>
      </c>
      <c r="P67" s="10">
        <f t="shared" si="10"/>
        <v>3284.2</v>
      </c>
      <c r="Q67" s="10">
        <f t="shared" si="10"/>
        <v>3284.2</v>
      </c>
      <c r="R67" s="10">
        <f t="shared" si="10"/>
        <v>3284.2</v>
      </c>
      <c r="S67" s="10">
        <f t="shared" si="10"/>
        <v>3284.2</v>
      </c>
      <c r="T67" s="10">
        <f t="shared" si="10"/>
        <v>3284.2</v>
      </c>
      <c r="U67" s="10">
        <f t="shared" si="10"/>
        <v>3284.2</v>
      </c>
      <c r="V67" s="10">
        <f t="shared" si="10"/>
        <v>3284.2</v>
      </c>
      <c r="X67" s="70">
        <f>X68</f>
        <v>2295.849</v>
      </c>
      <c r="Y67" s="83">
        <f t="shared" si="1"/>
        <v>50.22860330795484</v>
      </c>
      <c r="Z67" s="91"/>
    </row>
    <row r="68" spans="1:26" s="23" customFormat="1" ht="31.5" outlineLevel="3">
      <c r="A68" s="21" t="s">
        <v>138</v>
      </c>
      <c r="B68" s="9" t="s">
        <v>8</v>
      </c>
      <c r="C68" s="9" t="s">
        <v>263</v>
      </c>
      <c r="D68" s="9" t="s">
        <v>5</v>
      </c>
      <c r="E68" s="9"/>
      <c r="F68" s="10">
        <f>F69</f>
        <v>4570.8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X68" s="70">
        <f>X69</f>
        <v>2295.849</v>
      </c>
      <c r="Y68" s="83">
        <f t="shared" si="1"/>
        <v>50.22860330795484</v>
      </c>
      <c r="Z68" s="91"/>
    </row>
    <row r="69" spans="1:26" s="23" customFormat="1" ht="47.25" outlineLevel="4">
      <c r="A69" s="43" t="s">
        <v>203</v>
      </c>
      <c r="B69" s="18" t="s">
        <v>8</v>
      </c>
      <c r="C69" s="18" t="s">
        <v>265</v>
      </c>
      <c r="D69" s="18" t="s">
        <v>5</v>
      </c>
      <c r="E69" s="18"/>
      <c r="F69" s="19">
        <f>F70</f>
        <v>4570.8</v>
      </c>
      <c r="G69" s="7">
        <f t="shared" si="9"/>
        <v>3284.2</v>
      </c>
      <c r="H69" s="7">
        <f t="shared" si="9"/>
        <v>3284.2</v>
      </c>
      <c r="I69" s="7">
        <f t="shared" si="9"/>
        <v>3284.2</v>
      </c>
      <c r="J69" s="7">
        <f t="shared" si="9"/>
        <v>3284.2</v>
      </c>
      <c r="K69" s="7">
        <f t="shared" si="9"/>
        <v>3284.2</v>
      </c>
      <c r="L69" s="7">
        <f t="shared" si="9"/>
        <v>3284.2</v>
      </c>
      <c r="M69" s="7">
        <f t="shared" si="9"/>
        <v>3284.2</v>
      </c>
      <c r="N69" s="7">
        <f t="shared" si="9"/>
        <v>3284.2</v>
      </c>
      <c r="O69" s="7">
        <f t="shared" si="9"/>
        <v>3284.2</v>
      </c>
      <c r="P69" s="7">
        <f t="shared" si="9"/>
        <v>3284.2</v>
      </c>
      <c r="Q69" s="7">
        <f t="shared" si="9"/>
        <v>3284.2</v>
      </c>
      <c r="R69" s="7">
        <f t="shared" si="9"/>
        <v>3284.2</v>
      </c>
      <c r="S69" s="7">
        <f t="shared" si="9"/>
        <v>3284.2</v>
      </c>
      <c r="T69" s="7">
        <f t="shared" si="9"/>
        <v>3284.2</v>
      </c>
      <c r="U69" s="7">
        <f t="shared" si="9"/>
        <v>3284.2</v>
      </c>
      <c r="V69" s="7">
        <f t="shared" si="9"/>
        <v>3284.2</v>
      </c>
      <c r="X69" s="71">
        <f>X70</f>
        <v>2295.849</v>
      </c>
      <c r="Y69" s="83">
        <f t="shared" si="1"/>
        <v>50.22860330795484</v>
      </c>
      <c r="Z69" s="91"/>
    </row>
    <row r="70" spans="1:26" s="23" customFormat="1" ht="31.5" outlineLevel="5">
      <c r="A70" s="5" t="s">
        <v>94</v>
      </c>
      <c r="B70" s="6" t="s">
        <v>8</v>
      </c>
      <c r="C70" s="6" t="s">
        <v>265</v>
      </c>
      <c r="D70" s="6" t="s">
        <v>93</v>
      </c>
      <c r="E70" s="6"/>
      <c r="F70" s="7">
        <f>F71+F72+F73</f>
        <v>4570.8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X70" s="72">
        <f>X71+X72+X73</f>
        <v>2295.849</v>
      </c>
      <c r="Y70" s="83">
        <f t="shared" si="1"/>
        <v>50.22860330795484</v>
      </c>
      <c r="Z70" s="91"/>
    </row>
    <row r="71" spans="1:26" s="23" customFormat="1" ht="31.5" outlineLevel="5">
      <c r="A71" s="39" t="s">
        <v>254</v>
      </c>
      <c r="B71" s="40" t="s">
        <v>8</v>
      </c>
      <c r="C71" s="40" t="s">
        <v>265</v>
      </c>
      <c r="D71" s="40" t="s">
        <v>91</v>
      </c>
      <c r="E71" s="40"/>
      <c r="F71" s="41">
        <v>3516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73">
        <v>1703.126</v>
      </c>
      <c r="Y71" s="83">
        <f t="shared" si="1"/>
        <v>48.439306029579065</v>
      </c>
      <c r="Z71" s="91"/>
    </row>
    <row r="72" spans="1:26" s="23" customFormat="1" ht="31.5" outlineLevel="5">
      <c r="A72" s="39" t="s">
        <v>259</v>
      </c>
      <c r="B72" s="40" t="s">
        <v>8</v>
      </c>
      <c r="C72" s="40" t="s">
        <v>265</v>
      </c>
      <c r="D72" s="40" t="s">
        <v>92</v>
      </c>
      <c r="E72" s="40"/>
      <c r="F72" s="41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73">
        <v>0</v>
      </c>
      <c r="Y72" s="83">
        <f t="shared" si="1"/>
        <v>0</v>
      </c>
      <c r="Z72" s="91"/>
    </row>
    <row r="73" spans="1:26" s="23" customFormat="1" ht="47.25" outlineLevel="5">
      <c r="A73" s="39" t="s">
        <v>255</v>
      </c>
      <c r="B73" s="40" t="s">
        <v>8</v>
      </c>
      <c r="C73" s="40" t="s">
        <v>265</v>
      </c>
      <c r="D73" s="40" t="s">
        <v>256</v>
      </c>
      <c r="E73" s="40"/>
      <c r="F73" s="41">
        <v>1053.8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73">
        <v>592.723</v>
      </c>
      <c r="Y73" s="83">
        <f t="shared" si="1"/>
        <v>56.24625166065667</v>
      </c>
      <c r="Z73" s="91"/>
    </row>
    <row r="74" spans="1:26" s="23" customFormat="1" ht="15.75" outlineLevel="5">
      <c r="A74" s="8" t="s">
        <v>211</v>
      </c>
      <c r="B74" s="9" t="s">
        <v>212</v>
      </c>
      <c r="C74" s="9" t="s">
        <v>261</v>
      </c>
      <c r="D74" s="9" t="s">
        <v>5</v>
      </c>
      <c r="E74" s="9"/>
      <c r="F74" s="10">
        <f>F75</f>
        <v>500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0">
        <f>X75</f>
        <v>500</v>
      </c>
      <c r="Y74" s="83">
        <f t="shared" si="1"/>
        <v>100</v>
      </c>
      <c r="Z74" s="91"/>
    </row>
    <row r="75" spans="1:26" s="23" customFormat="1" ht="31.5" outlineLevel="5">
      <c r="A75" s="21" t="s">
        <v>136</v>
      </c>
      <c r="B75" s="9" t="s">
        <v>212</v>
      </c>
      <c r="C75" s="9" t="s">
        <v>262</v>
      </c>
      <c r="D75" s="9" t="s">
        <v>5</v>
      </c>
      <c r="E75" s="9"/>
      <c r="F75" s="10">
        <f>F76</f>
        <v>500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0">
        <f>X76</f>
        <v>500</v>
      </c>
      <c r="Y75" s="83">
        <f t="shared" si="1"/>
        <v>100</v>
      </c>
      <c r="Z75" s="91"/>
    </row>
    <row r="76" spans="1:26" s="23" customFormat="1" ht="31.5" outlineLevel="5">
      <c r="A76" s="21" t="s">
        <v>138</v>
      </c>
      <c r="B76" s="9" t="s">
        <v>212</v>
      </c>
      <c r="C76" s="9" t="s">
        <v>263</v>
      </c>
      <c r="D76" s="9" t="s">
        <v>5</v>
      </c>
      <c r="E76" s="9"/>
      <c r="F76" s="10">
        <f>F77</f>
        <v>500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70">
        <f>X77</f>
        <v>500</v>
      </c>
      <c r="Y76" s="83">
        <f aca="true" t="shared" si="11" ref="Y76:Y140">X76/F76*100</f>
        <v>100</v>
      </c>
      <c r="Z76" s="91"/>
    </row>
    <row r="77" spans="1:26" s="23" customFormat="1" ht="31.5" outlineLevel="5">
      <c r="A77" s="42" t="s">
        <v>210</v>
      </c>
      <c r="B77" s="18" t="s">
        <v>212</v>
      </c>
      <c r="C77" s="18" t="s">
        <v>269</v>
      </c>
      <c r="D77" s="18" t="s">
        <v>5</v>
      </c>
      <c r="E77" s="18"/>
      <c r="F77" s="19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71">
        <f>X78</f>
        <v>500</v>
      </c>
      <c r="Y77" s="83">
        <f t="shared" si="11"/>
        <v>100</v>
      </c>
      <c r="Z77" s="91"/>
    </row>
    <row r="78" spans="1:26" s="23" customFormat="1" ht="15.75" outlineLevel="5">
      <c r="A78" s="5" t="s">
        <v>245</v>
      </c>
      <c r="B78" s="6" t="s">
        <v>212</v>
      </c>
      <c r="C78" s="6" t="s">
        <v>269</v>
      </c>
      <c r="D78" s="6" t="s">
        <v>243</v>
      </c>
      <c r="E78" s="6"/>
      <c r="F78" s="7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72">
        <f>X79</f>
        <v>500</v>
      </c>
      <c r="Y78" s="83">
        <f t="shared" si="11"/>
        <v>100</v>
      </c>
      <c r="Z78" s="91"/>
    </row>
    <row r="79" spans="1:26" s="23" customFormat="1" ht="15.75" outlineLevel="5">
      <c r="A79" s="39" t="s">
        <v>246</v>
      </c>
      <c r="B79" s="40" t="s">
        <v>212</v>
      </c>
      <c r="C79" s="40" t="s">
        <v>269</v>
      </c>
      <c r="D79" s="40" t="s">
        <v>244</v>
      </c>
      <c r="E79" s="40"/>
      <c r="F79" s="41"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73">
        <v>500</v>
      </c>
      <c r="Y79" s="83">
        <f t="shared" si="11"/>
        <v>100</v>
      </c>
      <c r="Z79" s="91"/>
    </row>
    <row r="80" spans="1:26" s="23" customFormat="1" ht="15.75" outlineLevel="3">
      <c r="A80" s="8" t="s">
        <v>31</v>
      </c>
      <c r="B80" s="9" t="s">
        <v>9</v>
      </c>
      <c r="C80" s="9" t="s">
        <v>261</v>
      </c>
      <c r="D80" s="9" t="s">
        <v>5</v>
      </c>
      <c r="E80" s="9"/>
      <c r="F80" s="10">
        <f>F81</f>
        <v>200</v>
      </c>
      <c r="G80" s="10" t="e">
        <f>#REF!</f>
        <v>#REF!</v>
      </c>
      <c r="H80" s="10" t="e">
        <f>#REF!</f>
        <v>#REF!</v>
      </c>
      <c r="I80" s="10" t="e">
        <f>#REF!</f>
        <v>#REF!</v>
      </c>
      <c r="J80" s="10" t="e">
        <f>#REF!</f>
        <v>#REF!</v>
      </c>
      <c r="K80" s="10" t="e">
        <f>#REF!</f>
        <v>#REF!</v>
      </c>
      <c r="L80" s="10" t="e">
        <f>#REF!</f>
        <v>#REF!</v>
      </c>
      <c r="M80" s="10" t="e">
        <f>#REF!</f>
        <v>#REF!</v>
      </c>
      <c r="N80" s="10" t="e">
        <f>#REF!</f>
        <v>#REF!</v>
      </c>
      <c r="O80" s="10" t="e">
        <f>#REF!</f>
        <v>#REF!</v>
      </c>
      <c r="P80" s="10" t="e">
        <f>#REF!</f>
        <v>#REF!</v>
      </c>
      <c r="Q80" s="10" t="e">
        <f>#REF!</f>
        <v>#REF!</v>
      </c>
      <c r="R80" s="10" t="e">
        <f>#REF!</f>
        <v>#REF!</v>
      </c>
      <c r="S80" s="10" t="e">
        <f>#REF!</f>
        <v>#REF!</v>
      </c>
      <c r="T80" s="10" t="e">
        <f>#REF!</f>
        <v>#REF!</v>
      </c>
      <c r="U80" s="10" t="e">
        <f>#REF!</f>
        <v>#REF!</v>
      </c>
      <c r="V80" s="10" t="e">
        <f>#REF!</f>
        <v>#REF!</v>
      </c>
      <c r="X80" s="70">
        <f>X81</f>
        <v>0</v>
      </c>
      <c r="Y80" s="83">
        <f t="shared" si="11"/>
        <v>0</v>
      </c>
      <c r="Z80" s="91"/>
    </row>
    <row r="81" spans="1:26" s="23" customFormat="1" ht="31.5" outlineLevel="3">
      <c r="A81" s="21" t="s">
        <v>136</v>
      </c>
      <c r="B81" s="9" t="s">
        <v>9</v>
      </c>
      <c r="C81" s="9" t="s">
        <v>262</v>
      </c>
      <c r="D81" s="9" t="s">
        <v>5</v>
      </c>
      <c r="E81" s="9"/>
      <c r="F81" s="10">
        <f>F82</f>
        <v>200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X81" s="70">
        <f>X82</f>
        <v>0</v>
      </c>
      <c r="Y81" s="83">
        <f t="shared" si="11"/>
        <v>0</v>
      </c>
      <c r="Z81" s="91"/>
    </row>
    <row r="82" spans="1:26" s="23" customFormat="1" ht="31.5" outlineLevel="3">
      <c r="A82" s="21" t="s">
        <v>138</v>
      </c>
      <c r="B82" s="9" t="s">
        <v>9</v>
      </c>
      <c r="C82" s="9" t="s">
        <v>263</v>
      </c>
      <c r="D82" s="9" t="s">
        <v>5</v>
      </c>
      <c r="E82" s="9"/>
      <c r="F82" s="10">
        <f>F83</f>
        <v>200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X82" s="70">
        <f>X83</f>
        <v>0</v>
      </c>
      <c r="Y82" s="83">
        <f t="shared" si="11"/>
        <v>0</v>
      </c>
      <c r="Z82" s="91"/>
    </row>
    <row r="83" spans="1:26" s="23" customFormat="1" ht="31.5" outlineLevel="4">
      <c r="A83" s="42" t="s">
        <v>139</v>
      </c>
      <c r="B83" s="18" t="s">
        <v>9</v>
      </c>
      <c r="C83" s="18" t="s">
        <v>270</v>
      </c>
      <c r="D83" s="18" t="s">
        <v>5</v>
      </c>
      <c r="E83" s="18"/>
      <c r="F83" s="19">
        <f>F84</f>
        <v>200</v>
      </c>
      <c r="G83" s="7">
        <f aca="true" t="shared" si="12" ref="G83:V83">G84</f>
        <v>0</v>
      </c>
      <c r="H83" s="7">
        <f t="shared" si="12"/>
        <v>0</v>
      </c>
      <c r="I83" s="7">
        <f t="shared" si="12"/>
        <v>0</v>
      </c>
      <c r="J83" s="7">
        <f t="shared" si="12"/>
        <v>0</v>
      </c>
      <c r="K83" s="7">
        <f t="shared" si="12"/>
        <v>0</v>
      </c>
      <c r="L83" s="7">
        <f t="shared" si="12"/>
        <v>0</v>
      </c>
      <c r="M83" s="7">
        <f t="shared" si="12"/>
        <v>0</v>
      </c>
      <c r="N83" s="7">
        <f t="shared" si="12"/>
        <v>0</v>
      </c>
      <c r="O83" s="7">
        <f t="shared" si="12"/>
        <v>0</v>
      </c>
      <c r="P83" s="7">
        <f t="shared" si="12"/>
        <v>0</v>
      </c>
      <c r="Q83" s="7">
        <f t="shared" si="12"/>
        <v>0</v>
      </c>
      <c r="R83" s="7">
        <f t="shared" si="12"/>
        <v>0</v>
      </c>
      <c r="S83" s="7">
        <f t="shared" si="12"/>
        <v>0</v>
      </c>
      <c r="T83" s="7">
        <f t="shared" si="12"/>
        <v>0</v>
      </c>
      <c r="U83" s="7">
        <f t="shared" si="12"/>
        <v>0</v>
      </c>
      <c r="V83" s="7">
        <f t="shared" si="12"/>
        <v>0</v>
      </c>
      <c r="X83" s="71">
        <f>X84</f>
        <v>0</v>
      </c>
      <c r="Y83" s="83">
        <f t="shared" si="11"/>
        <v>0</v>
      </c>
      <c r="Z83" s="91"/>
    </row>
    <row r="84" spans="1:26" s="23" customFormat="1" ht="15.75" outlineLevel="5">
      <c r="A84" s="5" t="s">
        <v>110</v>
      </c>
      <c r="B84" s="6" t="s">
        <v>9</v>
      </c>
      <c r="C84" s="6" t="s">
        <v>270</v>
      </c>
      <c r="D84" s="6" t="s">
        <v>109</v>
      </c>
      <c r="E84" s="6"/>
      <c r="F84" s="7">
        <v>200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X84" s="72">
        <v>0</v>
      </c>
      <c r="Y84" s="83">
        <f t="shared" si="11"/>
        <v>0</v>
      </c>
      <c r="Z84" s="91"/>
    </row>
    <row r="85" spans="1:26" s="23" customFormat="1" ht="15.75" customHeight="1" outlineLevel="3">
      <c r="A85" s="8" t="s">
        <v>32</v>
      </c>
      <c r="B85" s="9" t="s">
        <v>71</v>
      </c>
      <c r="C85" s="9" t="s">
        <v>261</v>
      </c>
      <c r="D85" s="9" t="s">
        <v>5</v>
      </c>
      <c r="E85" s="9"/>
      <c r="F85" s="70">
        <f>F86+F144</f>
        <v>54934.130150000005</v>
      </c>
      <c r="G85" s="10" t="e">
        <f>G86+#REF!+#REF!+#REF!+#REF!+#REF!+G124+G131+G138</f>
        <v>#REF!</v>
      </c>
      <c r="H85" s="10" t="e">
        <f>H86+#REF!+#REF!+#REF!+#REF!+#REF!+H124+H131+H138</f>
        <v>#REF!</v>
      </c>
      <c r="I85" s="10" t="e">
        <f>I86+#REF!+#REF!+#REF!+#REF!+#REF!+I124+I131+I138</f>
        <v>#REF!</v>
      </c>
      <c r="J85" s="10" t="e">
        <f>J86+#REF!+#REF!+#REF!+#REF!+#REF!+J124+J131+J138</f>
        <v>#REF!</v>
      </c>
      <c r="K85" s="10" t="e">
        <f>K86+#REF!+#REF!+#REF!+#REF!+#REF!+K124+K131+K138</f>
        <v>#REF!</v>
      </c>
      <c r="L85" s="10" t="e">
        <f>L86+#REF!+#REF!+#REF!+#REF!+#REF!+L124+L131+L138</f>
        <v>#REF!</v>
      </c>
      <c r="M85" s="10" t="e">
        <f>M86+#REF!+#REF!+#REF!+#REF!+#REF!+M124+M131+M138</f>
        <v>#REF!</v>
      </c>
      <c r="N85" s="10" t="e">
        <f>N86+#REF!+#REF!+#REF!+#REF!+#REF!+N124+N131+N138</f>
        <v>#REF!</v>
      </c>
      <c r="O85" s="10" t="e">
        <f>O86+#REF!+#REF!+#REF!+#REF!+#REF!+O124+O131+O138</f>
        <v>#REF!</v>
      </c>
      <c r="P85" s="10" t="e">
        <f>P86+#REF!+#REF!+#REF!+#REF!+#REF!+P124+P131+P138</f>
        <v>#REF!</v>
      </c>
      <c r="Q85" s="10" t="e">
        <f>Q86+#REF!+#REF!+#REF!+#REF!+#REF!+Q124+Q131+Q138</f>
        <v>#REF!</v>
      </c>
      <c r="R85" s="10" t="e">
        <f>R86+#REF!+#REF!+#REF!+#REF!+#REF!+R124+R131+R138</f>
        <v>#REF!</v>
      </c>
      <c r="S85" s="10" t="e">
        <f>S86+#REF!+#REF!+#REF!+#REF!+#REF!+S124+S131+S138</f>
        <v>#REF!</v>
      </c>
      <c r="T85" s="10" t="e">
        <f>T86+#REF!+#REF!+#REF!+#REF!+#REF!+T124+T131+T138</f>
        <v>#REF!</v>
      </c>
      <c r="U85" s="10" t="e">
        <f>U86+#REF!+#REF!+#REF!+#REF!+#REF!+U124+U131+U138</f>
        <v>#REF!</v>
      </c>
      <c r="V85" s="10" t="e">
        <f>V86+#REF!+#REF!+#REF!+#REF!+#REF!+V124+V131+V138</f>
        <v>#REF!</v>
      </c>
      <c r="X85" s="70">
        <f>X86+X144</f>
        <v>23855.188010000005</v>
      </c>
      <c r="Y85" s="83">
        <f t="shared" si="11"/>
        <v>43.42507644129868</v>
      </c>
      <c r="Z85" s="91"/>
    </row>
    <row r="86" spans="1:26" s="23" customFormat="1" ht="31.5" outlineLevel="3">
      <c r="A86" s="21" t="s">
        <v>136</v>
      </c>
      <c r="B86" s="9" t="s">
        <v>71</v>
      </c>
      <c r="C86" s="9" t="s">
        <v>262</v>
      </c>
      <c r="D86" s="9" t="s">
        <v>5</v>
      </c>
      <c r="E86" s="9"/>
      <c r="F86" s="70">
        <f>F87</f>
        <v>43219.528150000006</v>
      </c>
      <c r="G86" s="10">
        <f aca="true" t="shared" si="13" ref="G86:V86">G88</f>
        <v>0</v>
      </c>
      <c r="H86" s="10">
        <f t="shared" si="13"/>
        <v>0</v>
      </c>
      <c r="I86" s="10">
        <f t="shared" si="13"/>
        <v>0</v>
      </c>
      <c r="J86" s="10">
        <f t="shared" si="13"/>
        <v>0</v>
      </c>
      <c r="K86" s="10">
        <f t="shared" si="13"/>
        <v>0</v>
      </c>
      <c r="L86" s="10">
        <f t="shared" si="13"/>
        <v>0</v>
      </c>
      <c r="M86" s="10">
        <f t="shared" si="13"/>
        <v>0</v>
      </c>
      <c r="N86" s="10">
        <f t="shared" si="13"/>
        <v>0</v>
      </c>
      <c r="O86" s="10">
        <f t="shared" si="13"/>
        <v>0</v>
      </c>
      <c r="P86" s="10">
        <f t="shared" si="13"/>
        <v>0</v>
      </c>
      <c r="Q86" s="10">
        <f t="shared" si="13"/>
        <v>0</v>
      </c>
      <c r="R86" s="10">
        <f t="shared" si="13"/>
        <v>0</v>
      </c>
      <c r="S86" s="10">
        <f t="shared" si="13"/>
        <v>0</v>
      </c>
      <c r="T86" s="10">
        <f t="shared" si="13"/>
        <v>0</v>
      </c>
      <c r="U86" s="10">
        <f t="shared" si="13"/>
        <v>0</v>
      </c>
      <c r="V86" s="10">
        <f t="shared" si="13"/>
        <v>0</v>
      </c>
      <c r="X86" s="70">
        <f>X87</f>
        <v>19222.089010000003</v>
      </c>
      <c r="Y86" s="83">
        <f t="shared" si="11"/>
        <v>44.47547169716151</v>
      </c>
      <c r="Z86" s="91"/>
    </row>
    <row r="87" spans="1:26" s="23" customFormat="1" ht="31.5" outlineLevel="3">
      <c r="A87" s="21" t="s">
        <v>138</v>
      </c>
      <c r="B87" s="9" t="s">
        <v>71</v>
      </c>
      <c r="C87" s="9" t="s">
        <v>263</v>
      </c>
      <c r="D87" s="9" t="s">
        <v>5</v>
      </c>
      <c r="E87" s="9"/>
      <c r="F87" s="70">
        <f>F88+F95+F103+F112+F108+F124+F131+F138</f>
        <v>43219.528150000006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X87" s="70">
        <f>X88+X95+X103+X112+X108+X124+X131+X138</f>
        <v>19222.089010000003</v>
      </c>
      <c r="Y87" s="83">
        <f t="shared" si="11"/>
        <v>44.47547169716151</v>
      </c>
      <c r="Z87" s="91"/>
    </row>
    <row r="88" spans="1:26" s="23" customFormat="1" ht="15.75" outlineLevel="4">
      <c r="A88" s="42" t="s">
        <v>33</v>
      </c>
      <c r="B88" s="18" t="s">
        <v>71</v>
      </c>
      <c r="C88" s="18" t="s">
        <v>271</v>
      </c>
      <c r="D88" s="18" t="s">
        <v>5</v>
      </c>
      <c r="E88" s="18"/>
      <c r="F88" s="71">
        <f>F89+F93</f>
        <v>1430</v>
      </c>
      <c r="G88" s="7">
        <f aca="true" t="shared" si="14" ref="G88:V88">G89</f>
        <v>0</v>
      </c>
      <c r="H88" s="7">
        <f t="shared" si="14"/>
        <v>0</v>
      </c>
      <c r="I88" s="7">
        <f t="shared" si="14"/>
        <v>0</v>
      </c>
      <c r="J88" s="7">
        <f t="shared" si="14"/>
        <v>0</v>
      </c>
      <c r="K88" s="7">
        <f t="shared" si="14"/>
        <v>0</v>
      </c>
      <c r="L88" s="7">
        <f t="shared" si="14"/>
        <v>0</v>
      </c>
      <c r="M88" s="7">
        <f t="shared" si="14"/>
        <v>0</v>
      </c>
      <c r="N88" s="7">
        <f t="shared" si="14"/>
        <v>0</v>
      </c>
      <c r="O88" s="7">
        <f t="shared" si="14"/>
        <v>0</v>
      </c>
      <c r="P88" s="7">
        <f t="shared" si="14"/>
        <v>0</v>
      </c>
      <c r="Q88" s="7">
        <f t="shared" si="14"/>
        <v>0</v>
      </c>
      <c r="R88" s="7">
        <f t="shared" si="14"/>
        <v>0</v>
      </c>
      <c r="S88" s="7">
        <f t="shared" si="14"/>
        <v>0</v>
      </c>
      <c r="T88" s="7">
        <f t="shared" si="14"/>
        <v>0</v>
      </c>
      <c r="U88" s="7">
        <f t="shared" si="14"/>
        <v>0</v>
      </c>
      <c r="V88" s="7">
        <f t="shared" si="14"/>
        <v>0</v>
      </c>
      <c r="X88" s="71">
        <f>X89+X93</f>
        <v>570.1030000000001</v>
      </c>
      <c r="Y88" s="83">
        <f t="shared" si="11"/>
        <v>39.86734265734266</v>
      </c>
      <c r="Z88" s="91"/>
    </row>
    <row r="89" spans="1:26" s="23" customFormat="1" ht="31.5" outlineLevel="5">
      <c r="A89" s="5" t="s">
        <v>94</v>
      </c>
      <c r="B89" s="6" t="s">
        <v>71</v>
      </c>
      <c r="C89" s="6" t="s">
        <v>271</v>
      </c>
      <c r="D89" s="6" t="s">
        <v>93</v>
      </c>
      <c r="E89" s="6"/>
      <c r="F89" s="72">
        <f>F90+F91+F92</f>
        <v>1184.2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72">
        <f>X90+X91+X92</f>
        <v>528.873</v>
      </c>
      <c r="Y89" s="83">
        <f t="shared" si="11"/>
        <v>44.660783651410235</v>
      </c>
      <c r="Z89" s="91"/>
    </row>
    <row r="90" spans="1:26" s="23" customFormat="1" ht="31.5" outlineLevel="5">
      <c r="A90" s="39" t="s">
        <v>254</v>
      </c>
      <c r="B90" s="40" t="s">
        <v>71</v>
      </c>
      <c r="C90" s="40" t="s">
        <v>271</v>
      </c>
      <c r="D90" s="40" t="s">
        <v>91</v>
      </c>
      <c r="E90" s="40"/>
      <c r="F90" s="73">
        <v>909.5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73">
        <v>398.928</v>
      </c>
      <c r="Y90" s="83">
        <f t="shared" si="11"/>
        <v>43.862341946124246</v>
      </c>
      <c r="Z90" s="91"/>
    </row>
    <row r="91" spans="1:26" s="23" customFormat="1" ht="31.5" outlineLevel="5">
      <c r="A91" s="39" t="s">
        <v>259</v>
      </c>
      <c r="B91" s="40" t="s">
        <v>71</v>
      </c>
      <c r="C91" s="40" t="s">
        <v>271</v>
      </c>
      <c r="D91" s="40" t="s">
        <v>92</v>
      </c>
      <c r="E91" s="40"/>
      <c r="F91" s="73"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73">
        <v>0</v>
      </c>
      <c r="Y91" s="83">
        <v>0</v>
      </c>
      <c r="Z91" s="91"/>
    </row>
    <row r="92" spans="1:26" s="23" customFormat="1" ht="47.25" outlineLevel="5">
      <c r="A92" s="39" t="s">
        <v>255</v>
      </c>
      <c r="B92" s="40" t="s">
        <v>71</v>
      </c>
      <c r="C92" s="40" t="s">
        <v>271</v>
      </c>
      <c r="D92" s="40" t="s">
        <v>256</v>
      </c>
      <c r="E92" s="40"/>
      <c r="F92" s="73">
        <v>274.7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73">
        <v>129.945</v>
      </c>
      <c r="Y92" s="83">
        <f t="shared" si="11"/>
        <v>47.304331998543866</v>
      </c>
      <c r="Z92" s="91"/>
    </row>
    <row r="93" spans="1:26" s="23" customFormat="1" ht="15.75" outlineLevel="5">
      <c r="A93" s="5" t="s">
        <v>95</v>
      </c>
      <c r="B93" s="6" t="s">
        <v>71</v>
      </c>
      <c r="C93" s="6" t="s">
        <v>271</v>
      </c>
      <c r="D93" s="6" t="s">
        <v>96</v>
      </c>
      <c r="E93" s="6"/>
      <c r="F93" s="72">
        <f>F94</f>
        <v>245.8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72">
        <f>X94</f>
        <v>41.23</v>
      </c>
      <c r="Y93" s="83">
        <f t="shared" si="11"/>
        <v>16.77379983726607</v>
      </c>
      <c r="Z93" s="91"/>
    </row>
    <row r="94" spans="1:26" s="23" customFormat="1" ht="31.5" outlineLevel="5">
      <c r="A94" s="39" t="s">
        <v>99</v>
      </c>
      <c r="B94" s="40" t="s">
        <v>71</v>
      </c>
      <c r="C94" s="40" t="s">
        <v>271</v>
      </c>
      <c r="D94" s="40" t="s">
        <v>100</v>
      </c>
      <c r="E94" s="40"/>
      <c r="F94" s="73">
        <v>245.8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73">
        <v>41.23</v>
      </c>
      <c r="Y94" s="83">
        <f t="shared" si="11"/>
        <v>16.77379983726607</v>
      </c>
      <c r="Z94" s="91"/>
    </row>
    <row r="95" spans="1:26" s="23" customFormat="1" ht="47.25" outlineLevel="4">
      <c r="A95" s="43" t="s">
        <v>203</v>
      </c>
      <c r="B95" s="18" t="s">
        <v>71</v>
      </c>
      <c r="C95" s="18" t="s">
        <v>265</v>
      </c>
      <c r="D95" s="18" t="s">
        <v>5</v>
      </c>
      <c r="E95" s="18"/>
      <c r="F95" s="71">
        <f>F96+F100</f>
        <v>16344.62714</v>
      </c>
      <c r="G95" s="7">
        <f aca="true" t="shared" si="15" ref="G95:V95">G96</f>
        <v>0</v>
      </c>
      <c r="H95" s="7">
        <f t="shared" si="15"/>
        <v>0</v>
      </c>
      <c r="I95" s="7">
        <f t="shared" si="15"/>
        <v>0</v>
      </c>
      <c r="J95" s="7">
        <f t="shared" si="15"/>
        <v>0</v>
      </c>
      <c r="K95" s="7">
        <f t="shared" si="15"/>
        <v>0</v>
      </c>
      <c r="L95" s="7">
        <f t="shared" si="15"/>
        <v>0</v>
      </c>
      <c r="M95" s="7">
        <f t="shared" si="15"/>
        <v>0</v>
      </c>
      <c r="N95" s="7">
        <f t="shared" si="15"/>
        <v>0</v>
      </c>
      <c r="O95" s="7">
        <f t="shared" si="15"/>
        <v>0</v>
      </c>
      <c r="P95" s="7">
        <f t="shared" si="15"/>
        <v>0</v>
      </c>
      <c r="Q95" s="7">
        <f t="shared" si="15"/>
        <v>0</v>
      </c>
      <c r="R95" s="7">
        <f t="shared" si="15"/>
        <v>0</v>
      </c>
      <c r="S95" s="7">
        <f t="shared" si="15"/>
        <v>0</v>
      </c>
      <c r="T95" s="7">
        <f t="shared" si="15"/>
        <v>0</v>
      </c>
      <c r="U95" s="7">
        <f t="shared" si="15"/>
        <v>0</v>
      </c>
      <c r="V95" s="7">
        <f t="shared" si="15"/>
        <v>0</v>
      </c>
      <c r="X95" s="71">
        <f>X96+X100</f>
        <v>7667.745999999999</v>
      </c>
      <c r="Y95" s="83">
        <f t="shared" si="11"/>
        <v>46.91294536315741</v>
      </c>
      <c r="Z95" s="91"/>
    </row>
    <row r="96" spans="1:26" s="23" customFormat="1" ht="31.5" outlineLevel="5">
      <c r="A96" s="5" t="s">
        <v>94</v>
      </c>
      <c r="B96" s="6" t="s">
        <v>71</v>
      </c>
      <c r="C96" s="6" t="s">
        <v>265</v>
      </c>
      <c r="D96" s="6" t="s">
        <v>93</v>
      </c>
      <c r="E96" s="6"/>
      <c r="F96" s="72">
        <f>F97+F98+F99</f>
        <v>16125.04714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72">
        <f>X97+X98+X99</f>
        <v>7579.365999999999</v>
      </c>
      <c r="Y96" s="83">
        <f t="shared" si="11"/>
        <v>47.0036827439625</v>
      </c>
      <c r="Z96" s="91"/>
    </row>
    <row r="97" spans="1:26" s="23" customFormat="1" ht="31.5" outlineLevel="5">
      <c r="A97" s="39" t="s">
        <v>254</v>
      </c>
      <c r="B97" s="40" t="s">
        <v>71</v>
      </c>
      <c r="C97" s="40" t="s">
        <v>265</v>
      </c>
      <c r="D97" s="40" t="s">
        <v>91</v>
      </c>
      <c r="E97" s="40"/>
      <c r="F97" s="73">
        <v>12373.04714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3">
        <v>5831.565</v>
      </c>
      <c r="Y97" s="83">
        <f t="shared" si="11"/>
        <v>47.131195202089884</v>
      </c>
      <c r="Z97" s="91"/>
    </row>
    <row r="98" spans="1:26" s="23" customFormat="1" ht="31.5" outlineLevel="5">
      <c r="A98" s="39" t="s">
        <v>259</v>
      </c>
      <c r="B98" s="40" t="s">
        <v>71</v>
      </c>
      <c r="C98" s="40" t="s">
        <v>265</v>
      </c>
      <c r="D98" s="40" t="s">
        <v>92</v>
      </c>
      <c r="E98" s="40"/>
      <c r="F98" s="41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73">
        <v>12.07</v>
      </c>
      <c r="Y98" s="83">
        <f t="shared" si="11"/>
        <v>603.5</v>
      </c>
      <c r="Z98" s="91"/>
    </row>
    <row r="99" spans="1:26" s="23" customFormat="1" ht="47.25" outlineLevel="5">
      <c r="A99" s="39" t="s">
        <v>255</v>
      </c>
      <c r="B99" s="40" t="s">
        <v>71</v>
      </c>
      <c r="C99" s="40" t="s">
        <v>265</v>
      </c>
      <c r="D99" s="40" t="s">
        <v>256</v>
      </c>
      <c r="E99" s="40"/>
      <c r="F99" s="41">
        <v>3750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3">
        <v>1735.731</v>
      </c>
      <c r="Y99" s="83">
        <f t="shared" si="11"/>
        <v>46.286159999999995</v>
      </c>
      <c r="Z99" s="91"/>
    </row>
    <row r="100" spans="1:26" s="23" customFormat="1" ht="15.75" outlineLevel="5">
      <c r="A100" s="5" t="s">
        <v>95</v>
      </c>
      <c r="B100" s="6" t="s">
        <v>71</v>
      </c>
      <c r="C100" s="6" t="s">
        <v>265</v>
      </c>
      <c r="D100" s="6" t="s">
        <v>96</v>
      </c>
      <c r="E100" s="6"/>
      <c r="F100" s="7">
        <f>F101+F102</f>
        <v>219.58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72">
        <f>X101+X102</f>
        <v>88.38</v>
      </c>
      <c r="Y100" s="83">
        <f t="shared" si="11"/>
        <v>40.24956735586119</v>
      </c>
      <c r="Z100" s="91"/>
    </row>
    <row r="101" spans="1:26" s="23" customFormat="1" ht="31.5" outlineLevel="5">
      <c r="A101" s="39" t="s">
        <v>97</v>
      </c>
      <c r="B101" s="40" t="s">
        <v>71</v>
      </c>
      <c r="C101" s="40" t="s">
        <v>265</v>
      </c>
      <c r="D101" s="40" t="s">
        <v>98</v>
      </c>
      <c r="E101" s="40"/>
      <c r="F101" s="41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73">
        <v>0</v>
      </c>
      <c r="Y101" s="83">
        <v>0</v>
      </c>
      <c r="Z101" s="91"/>
    </row>
    <row r="102" spans="1:26" s="23" customFormat="1" ht="31.5" outlineLevel="5">
      <c r="A102" s="39" t="s">
        <v>99</v>
      </c>
      <c r="B102" s="40" t="s">
        <v>71</v>
      </c>
      <c r="C102" s="40" t="s">
        <v>265</v>
      </c>
      <c r="D102" s="40" t="s">
        <v>100</v>
      </c>
      <c r="E102" s="40"/>
      <c r="F102" s="41">
        <v>219.58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73">
        <v>88.38</v>
      </c>
      <c r="Y102" s="83">
        <f t="shared" si="11"/>
        <v>40.24956735586119</v>
      </c>
      <c r="Z102" s="91"/>
    </row>
    <row r="103" spans="1:26" s="23" customFormat="1" ht="48.75" customHeight="1" outlineLevel="4">
      <c r="A103" s="42" t="s">
        <v>140</v>
      </c>
      <c r="B103" s="18" t="s">
        <v>71</v>
      </c>
      <c r="C103" s="18" t="s">
        <v>272</v>
      </c>
      <c r="D103" s="18" t="s">
        <v>5</v>
      </c>
      <c r="E103" s="18"/>
      <c r="F103" s="19">
        <f>F104+F106</f>
        <v>566.05</v>
      </c>
      <c r="G103" s="7">
        <f aca="true" t="shared" si="16" ref="G103:V103">G104</f>
        <v>0</v>
      </c>
      <c r="H103" s="7">
        <f t="shared" si="16"/>
        <v>0</v>
      </c>
      <c r="I103" s="7">
        <f t="shared" si="16"/>
        <v>0</v>
      </c>
      <c r="J103" s="7">
        <f t="shared" si="16"/>
        <v>0</v>
      </c>
      <c r="K103" s="7">
        <f t="shared" si="16"/>
        <v>0</v>
      </c>
      <c r="L103" s="7">
        <f t="shared" si="16"/>
        <v>0</v>
      </c>
      <c r="M103" s="7">
        <f t="shared" si="16"/>
        <v>0</v>
      </c>
      <c r="N103" s="7">
        <f t="shared" si="16"/>
        <v>0</v>
      </c>
      <c r="O103" s="7">
        <f t="shared" si="16"/>
        <v>0</v>
      </c>
      <c r="P103" s="7">
        <f t="shared" si="16"/>
        <v>0</v>
      </c>
      <c r="Q103" s="7">
        <f t="shared" si="16"/>
        <v>0</v>
      </c>
      <c r="R103" s="7">
        <f t="shared" si="16"/>
        <v>0</v>
      </c>
      <c r="S103" s="7">
        <f t="shared" si="16"/>
        <v>0</v>
      </c>
      <c r="T103" s="7">
        <f t="shared" si="16"/>
        <v>0</v>
      </c>
      <c r="U103" s="7">
        <f t="shared" si="16"/>
        <v>0</v>
      </c>
      <c r="V103" s="7">
        <f t="shared" si="16"/>
        <v>0</v>
      </c>
      <c r="X103" s="71">
        <f>X104+X106</f>
        <v>70.537</v>
      </c>
      <c r="Y103" s="83">
        <f t="shared" si="11"/>
        <v>12.46126667255543</v>
      </c>
      <c r="Z103" s="91"/>
    </row>
    <row r="104" spans="1:26" s="23" customFormat="1" ht="15.75" outlineLevel="5">
      <c r="A104" s="5" t="s">
        <v>95</v>
      </c>
      <c r="B104" s="6" t="s">
        <v>71</v>
      </c>
      <c r="C104" s="6" t="s">
        <v>272</v>
      </c>
      <c r="D104" s="6" t="s">
        <v>96</v>
      </c>
      <c r="E104" s="6"/>
      <c r="F104" s="7">
        <f>F105</f>
        <v>561.5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72">
        <f>X105</f>
        <v>70.537</v>
      </c>
      <c r="Y104" s="83">
        <f t="shared" si="11"/>
        <v>12.562243989314336</v>
      </c>
      <c r="Z104" s="91"/>
    </row>
    <row r="105" spans="1:26" s="23" customFormat="1" ht="31.5" outlineLevel="5">
      <c r="A105" s="39" t="s">
        <v>99</v>
      </c>
      <c r="B105" s="40" t="s">
        <v>71</v>
      </c>
      <c r="C105" s="40" t="s">
        <v>272</v>
      </c>
      <c r="D105" s="40" t="s">
        <v>100</v>
      </c>
      <c r="E105" s="40"/>
      <c r="F105" s="41">
        <v>561.5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3">
        <v>70.537</v>
      </c>
      <c r="Y105" s="83">
        <f t="shared" si="11"/>
        <v>12.562243989314336</v>
      </c>
      <c r="Z105" s="91"/>
    </row>
    <row r="106" spans="1:26" s="23" customFormat="1" ht="15.75" outlineLevel="5">
      <c r="A106" s="5" t="s">
        <v>101</v>
      </c>
      <c r="B106" s="6" t="s">
        <v>71</v>
      </c>
      <c r="C106" s="6" t="s">
        <v>272</v>
      </c>
      <c r="D106" s="6" t="s">
        <v>102</v>
      </c>
      <c r="E106" s="6"/>
      <c r="F106" s="7">
        <f>F107</f>
        <v>4.55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2">
        <f>X107</f>
        <v>0</v>
      </c>
      <c r="Y106" s="83">
        <f t="shared" si="11"/>
        <v>0</v>
      </c>
      <c r="Z106" s="91"/>
    </row>
    <row r="107" spans="1:26" s="23" customFormat="1" ht="15.75" outlineLevel="5">
      <c r="A107" s="39" t="s">
        <v>104</v>
      </c>
      <c r="B107" s="40" t="s">
        <v>71</v>
      </c>
      <c r="C107" s="40" t="s">
        <v>272</v>
      </c>
      <c r="D107" s="40" t="s">
        <v>106</v>
      </c>
      <c r="E107" s="40"/>
      <c r="F107" s="41">
        <v>4.55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73">
        <v>0</v>
      </c>
      <c r="Y107" s="83">
        <f t="shared" si="11"/>
        <v>0</v>
      </c>
      <c r="Z107" s="91"/>
    </row>
    <row r="108" spans="1:26" s="23" customFormat="1" ht="15.75" customHeight="1" outlineLevel="4">
      <c r="A108" s="42" t="s">
        <v>141</v>
      </c>
      <c r="B108" s="18" t="s">
        <v>71</v>
      </c>
      <c r="C108" s="18" t="s">
        <v>267</v>
      </c>
      <c r="D108" s="18" t="s">
        <v>5</v>
      </c>
      <c r="E108" s="18"/>
      <c r="F108" s="71">
        <f>F109+F111+F110</f>
        <v>84.65101</v>
      </c>
      <c r="G108" s="7">
        <f aca="true" t="shared" si="17" ref="G108:V108">G109</f>
        <v>0</v>
      </c>
      <c r="H108" s="7">
        <f t="shared" si="17"/>
        <v>0</v>
      </c>
      <c r="I108" s="7">
        <f t="shared" si="17"/>
        <v>0</v>
      </c>
      <c r="J108" s="7">
        <f t="shared" si="17"/>
        <v>0</v>
      </c>
      <c r="K108" s="7">
        <f t="shared" si="17"/>
        <v>0</v>
      </c>
      <c r="L108" s="7">
        <f t="shared" si="17"/>
        <v>0</v>
      </c>
      <c r="M108" s="7">
        <f t="shared" si="17"/>
        <v>0</v>
      </c>
      <c r="N108" s="7">
        <f t="shared" si="17"/>
        <v>0</v>
      </c>
      <c r="O108" s="7">
        <f t="shared" si="17"/>
        <v>0</v>
      </c>
      <c r="P108" s="7">
        <f t="shared" si="17"/>
        <v>0</v>
      </c>
      <c r="Q108" s="7">
        <f t="shared" si="17"/>
        <v>0</v>
      </c>
      <c r="R108" s="7">
        <f t="shared" si="17"/>
        <v>0</v>
      </c>
      <c r="S108" s="7">
        <f t="shared" si="17"/>
        <v>0</v>
      </c>
      <c r="T108" s="7">
        <f t="shared" si="17"/>
        <v>0</v>
      </c>
      <c r="U108" s="7">
        <f t="shared" si="17"/>
        <v>0</v>
      </c>
      <c r="V108" s="7">
        <f t="shared" si="17"/>
        <v>0</v>
      </c>
      <c r="X108" s="71">
        <f>X109+X111+X110</f>
        <v>90.15101</v>
      </c>
      <c r="Y108" s="83">
        <f t="shared" si="11"/>
        <v>106.49726447445813</v>
      </c>
      <c r="Z108" s="91"/>
    </row>
    <row r="109" spans="1:26" s="23" customFormat="1" ht="15.75" outlineLevel="5">
      <c r="A109" s="92" t="s">
        <v>111</v>
      </c>
      <c r="B109" s="88" t="s">
        <v>71</v>
      </c>
      <c r="C109" s="88" t="s">
        <v>267</v>
      </c>
      <c r="D109" s="88" t="s">
        <v>225</v>
      </c>
      <c r="E109" s="88"/>
      <c r="F109" s="89">
        <v>21.1</v>
      </c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1"/>
      <c r="X109" s="89">
        <v>24.1</v>
      </c>
      <c r="Y109" s="83">
        <f t="shared" si="11"/>
        <v>114.21800947867298</v>
      </c>
      <c r="Z109" s="91"/>
    </row>
    <row r="110" spans="1:26" s="23" customFormat="1" ht="15.75" outlineLevel="5">
      <c r="A110" s="87" t="s">
        <v>406</v>
      </c>
      <c r="B110" s="88" t="s">
        <v>405</v>
      </c>
      <c r="C110" s="88" t="s">
        <v>267</v>
      </c>
      <c r="D110" s="88" t="s">
        <v>106</v>
      </c>
      <c r="E110" s="88"/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1"/>
      <c r="X110" s="89">
        <v>2.5</v>
      </c>
      <c r="Y110" s="83"/>
      <c r="Z110" s="91"/>
    </row>
    <row r="111" spans="1:26" s="23" customFormat="1" ht="15.75" outlineLevel="5">
      <c r="A111" s="92" t="s">
        <v>374</v>
      </c>
      <c r="B111" s="88" t="s">
        <v>71</v>
      </c>
      <c r="C111" s="88" t="s">
        <v>267</v>
      </c>
      <c r="D111" s="88" t="s">
        <v>373</v>
      </c>
      <c r="E111" s="88"/>
      <c r="F111" s="89">
        <v>63.55101</v>
      </c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1"/>
      <c r="X111" s="89">
        <v>63.55101</v>
      </c>
      <c r="Y111" s="83">
        <f t="shared" si="11"/>
        <v>100</v>
      </c>
      <c r="Z111" s="91"/>
    </row>
    <row r="112" spans="1:26" s="23" customFormat="1" ht="31.5" outlineLevel="6">
      <c r="A112" s="42" t="s">
        <v>142</v>
      </c>
      <c r="B112" s="18" t="s">
        <v>71</v>
      </c>
      <c r="C112" s="18" t="s">
        <v>273</v>
      </c>
      <c r="D112" s="18" t="s">
        <v>5</v>
      </c>
      <c r="E112" s="18"/>
      <c r="F112" s="19">
        <f>F113+F117+F120</f>
        <v>22600.800000000003</v>
      </c>
      <c r="G112" s="19">
        <f aca="true" t="shared" si="18" ref="G112:V112">G113</f>
        <v>0</v>
      </c>
      <c r="H112" s="19">
        <f t="shared" si="18"/>
        <v>0</v>
      </c>
      <c r="I112" s="19">
        <f t="shared" si="18"/>
        <v>0</v>
      </c>
      <c r="J112" s="19">
        <f t="shared" si="18"/>
        <v>0</v>
      </c>
      <c r="K112" s="19">
        <f t="shared" si="18"/>
        <v>0</v>
      </c>
      <c r="L112" s="19">
        <f t="shared" si="18"/>
        <v>0</v>
      </c>
      <c r="M112" s="19">
        <f t="shared" si="18"/>
        <v>0</v>
      </c>
      <c r="N112" s="19">
        <f t="shared" si="18"/>
        <v>0</v>
      </c>
      <c r="O112" s="19">
        <f t="shared" si="18"/>
        <v>0</v>
      </c>
      <c r="P112" s="19">
        <f t="shared" si="18"/>
        <v>0</v>
      </c>
      <c r="Q112" s="19">
        <f t="shared" si="18"/>
        <v>0</v>
      </c>
      <c r="R112" s="19">
        <f t="shared" si="18"/>
        <v>0</v>
      </c>
      <c r="S112" s="19">
        <f t="shared" si="18"/>
        <v>0</v>
      </c>
      <c r="T112" s="19">
        <f t="shared" si="18"/>
        <v>0</v>
      </c>
      <c r="U112" s="19">
        <f t="shared" si="18"/>
        <v>0</v>
      </c>
      <c r="V112" s="19">
        <f t="shared" si="18"/>
        <v>0</v>
      </c>
      <c r="X112" s="71">
        <f>X113+X117+X120</f>
        <v>9915.819</v>
      </c>
      <c r="Y112" s="83">
        <f t="shared" si="11"/>
        <v>43.87375225655728</v>
      </c>
      <c r="Z112" s="91"/>
    </row>
    <row r="113" spans="1:26" s="23" customFormat="1" ht="15.75" outlineLevel="6">
      <c r="A113" s="5" t="s">
        <v>112</v>
      </c>
      <c r="B113" s="6" t="s">
        <v>71</v>
      </c>
      <c r="C113" s="6" t="s">
        <v>273</v>
      </c>
      <c r="D113" s="6" t="s">
        <v>113</v>
      </c>
      <c r="E113" s="6"/>
      <c r="F113" s="7">
        <f>F114+F115+F116</f>
        <v>12337.380000000001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X113" s="72">
        <f>X114+X115+X116</f>
        <v>5750.26</v>
      </c>
      <c r="Y113" s="83">
        <f t="shared" si="11"/>
        <v>46.608437123603224</v>
      </c>
      <c r="Z113" s="91"/>
    </row>
    <row r="114" spans="1:26" s="23" customFormat="1" ht="15.75" outlineLevel="6">
      <c r="A114" s="39" t="s">
        <v>253</v>
      </c>
      <c r="B114" s="40" t="s">
        <v>71</v>
      </c>
      <c r="C114" s="40" t="s">
        <v>273</v>
      </c>
      <c r="D114" s="40" t="s">
        <v>114</v>
      </c>
      <c r="E114" s="40"/>
      <c r="F114" s="41">
        <v>9408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X114" s="73">
        <v>4325.29</v>
      </c>
      <c r="Y114" s="83">
        <f t="shared" si="11"/>
        <v>45.97459608843537</v>
      </c>
      <c r="Z114" s="91"/>
    </row>
    <row r="115" spans="1:26" s="23" customFormat="1" ht="31.5" outlineLevel="6">
      <c r="A115" s="39" t="s">
        <v>260</v>
      </c>
      <c r="B115" s="40" t="s">
        <v>71</v>
      </c>
      <c r="C115" s="40" t="s">
        <v>273</v>
      </c>
      <c r="D115" s="40" t="s">
        <v>115</v>
      </c>
      <c r="E115" s="40"/>
      <c r="F115" s="41"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X115" s="73">
        <v>0</v>
      </c>
      <c r="Y115" s="83">
        <v>0</v>
      </c>
      <c r="Z115" s="91"/>
    </row>
    <row r="116" spans="1:26" s="23" customFormat="1" ht="47.25" outlineLevel="6">
      <c r="A116" s="39" t="s">
        <v>257</v>
      </c>
      <c r="B116" s="40" t="s">
        <v>71</v>
      </c>
      <c r="C116" s="40" t="s">
        <v>273</v>
      </c>
      <c r="D116" s="40" t="s">
        <v>258</v>
      </c>
      <c r="E116" s="40"/>
      <c r="F116" s="41">
        <v>2929.38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X116" s="73">
        <v>1424.97</v>
      </c>
      <c r="Y116" s="83">
        <f t="shared" si="11"/>
        <v>48.64408168281343</v>
      </c>
      <c r="Z116" s="91"/>
    </row>
    <row r="117" spans="1:26" s="23" customFormat="1" ht="23.25" customHeight="1" outlineLevel="6">
      <c r="A117" s="5" t="s">
        <v>95</v>
      </c>
      <c r="B117" s="6" t="s">
        <v>71</v>
      </c>
      <c r="C117" s="6" t="s">
        <v>273</v>
      </c>
      <c r="D117" s="6" t="s">
        <v>96</v>
      </c>
      <c r="E117" s="6"/>
      <c r="F117" s="7">
        <f>F118+F119</f>
        <v>9967.42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X117" s="72">
        <f>X118+X119</f>
        <v>4012.7</v>
      </c>
      <c r="Y117" s="83">
        <f t="shared" si="11"/>
        <v>40.2581610888274</v>
      </c>
      <c r="Z117" s="91"/>
    </row>
    <row r="118" spans="1:26" s="23" customFormat="1" ht="31.5" outlineLevel="6">
      <c r="A118" s="39" t="s">
        <v>97</v>
      </c>
      <c r="B118" s="40" t="s">
        <v>71</v>
      </c>
      <c r="C118" s="40" t="s">
        <v>273</v>
      </c>
      <c r="D118" s="40" t="s">
        <v>98</v>
      </c>
      <c r="E118" s="40"/>
      <c r="F118" s="41"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X118" s="73">
        <v>0</v>
      </c>
      <c r="Y118" s="83">
        <v>0</v>
      </c>
      <c r="Z118" s="91"/>
    </row>
    <row r="119" spans="1:26" s="23" customFormat="1" ht="31.5" outlineLevel="6">
      <c r="A119" s="39" t="s">
        <v>99</v>
      </c>
      <c r="B119" s="40" t="s">
        <v>71</v>
      </c>
      <c r="C119" s="40" t="s">
        <v>273</v>
      </c>
      <c r="D119" s="40" t="s">
        <v>100</v>
      </c>
      <c r="E119" s="40"/>
      <c r="F119" s="41">
        <v>9967.42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X119" s="73">
        <v>4012.7</v>
      </c>
      <c r="Y119" s="83">
        <f t="shared" si="11"/>
        <v>40.2581610888274</v>
      </c>
      <c r="Z119" s="91"/>
    </row>
    <row r="120" spans="1:26" s="23" customFormat="1" ht="15.75" outlineLevel="6">
      <c r="A120" s="5" t="s">
        <v>101</v>
      </c>
      <c r="B120" s="6" t="s">
        <v>71</v>
      </c>
      <c r="C120" s="6" t="s">
        <v>273</v>
      </c>
      <c r="D120" s="6" t="s">
        <v>102</v>
      </c>
      <c r="E120" s="6"/>
      <c r="F120" s="7">
        <f>F121+F122+F123</f>
        <v>296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X120" s="72">
        <f>X121+X122+X123</f>
        <v>152.85899999999998</v>
      </c>
      <c r="Y120" s="83">
        <f t="shared" si="11"/>
        <v>51.64155405405405</v>
      </c>
      <c r="Z120" s="91"/>
    </row>
    <row r="121" spans="1:26" s="23" customFormat="1" ht="22.5" customHeight="1" outlineLevel="6">
      <c r="A121" s="39" t="s">
        <v>103</v>
      </c>
      <c r="B121" s="40" t="s">
        <v>71</v>
      </c>
      <c r="C121" s="40" t="s">
        <v>273</v>
      </c>
      <c r="D121" s="40" t="s">
        <v>105</v>
      </c>
      <c r="E121" s="40"/>
      <c r="F121" s="41">
        <v>252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X121" s="73">
        <v>132.03</v>
      </c>
      <c r="Y121" s="83">
        <f t="shared" si="11"/>
        <v>52.39285714285714</v>
      </c>
      <c r="Z121" s="91"/>
    </row>
    <row r="122" spans="1:26" s="23" customFormat="1" ht="15.75" outlineLevel="6">
      <c r="A122" s="39" t="s">
        <v>104</v>
      </c>
      <c r="B122" s="40" t="s">
        <v>71</v>
      </c>
      <c r="C122" s="40" t="s">
        <v>273</v>
      </c>
      <c r="D122" s="40" t="s">
        <v>106</v>
      </c>
      <c r="E122" s="40"/>
      <c r="F122" s="41">
        <v>28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73">
        <v>8.201</v>
      </c>
      <c r="Y122" s="83">
        <f t="shared" si="11"/>
        <v>29.289285714285718</v>
      </c>
      <c r="Z122" s="91"/>
    </row>
    <row r="123" spans="1:26" s="23" customFormat="1" ht="15.75" outlineLevel="6">
      <c r="A123" s="39" t="s">
        <v>374</v>
      </c>
      <c r="B123" s="40" t="s">
        <v>71</v>
      </c>
      <c r="C123" s="40" t="s">
        <v>273</v>
      </c>
      <c r="D123" s="40" t="s">
        <v>373</v>
      </c>
      <c r="E123" s="40"/>
      <c r="F123" s="41">
        <v>16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73">
        <v>12.628</v>
      </c>
      <c r="Y123" s="83">
        <f t="shared" si="11"/>
        <v>78.925</v>
      </c>
      <c r="Z123" s="91"/>
    </row>
    <row r="124" spans="1:26" s="23" customFormat="1" ht="31.5" outlineLevel="6">
      <c r="A124" s="54" t="s">
        <v>143</v>
      </c>
      <c r="B124" s="18" t="s">
        <v>71</v>
      </c>
      <c r="C124" s="18" t="s">
        <v>274</v>
      </c>
      <c r="D124" s="18" t="s">
        <v>5</v>
      </c>
      <c r="E124" s="18"/>
      <c r="F124" s="19">
        <f>F125+F129</f>
        <v>1003.4</v>
      </c>
      <c r="G124" s="12">
        <f aca="true" t="shared" si="19" ref="G124:V124">G125</f>
        <v>0</v>
      </c>
      <c r="H124" s="12">
        <f t="shared" si="19"/>
        <v>0</v>
      </c>
      <c r="I124" s="12">
        <f t="shared" si="19"/>
        <v>0</v>
      </c>
      <c r="J124" s="12">
        <f t="shared" si="19"/>
        <v>0</v>
      </c>
      <c r="K124" s="12">
        <f t="shared" si="19"/>
        <v>0</v>
      </c>
      <c r="L124" s="12">
        <f t="shared" si="19"/>
        <v>0</v>
      </c>
      <c r="M124" s="12">
        <f t="shared" si="19"/>
        <v>0</v>
      </c>
      <c r="N124" s="12">
        <f t="shared" si="19"/>
        <v>0</v>
      </c>
      <c r="O124" s="12">
        <f t="shared" si="19"/>
        <v>0</v>
      </c>
      <c r="P124" s="12">
        <f t="shared" si="19"/>
        <v>0</v>
      </c>
      <c r="Q124" s="12">
        <f t="shared" si="19"/>
        <v>0</v>
      </c>
      <c r="R124" s="12">
        <f t="shared" si="19"/>
        <v>0</v>
      </c>
      <c r="S124" s="12">
        <f t="shared" si="19"/>
        <v>0</v>
      </c>
      <c r="T124" s="12">
        <f t="shared" si="19"/>
        <v>0</v>
      </c>
      <c r="U124" s="12">
        <f t="shared" si="19"/>
        <v>0</v>
      </c>
      <c r="V124" s="12">
        <f t="shared" si="19"/>
        <v>0</v>
      </c>
      <c r="X124" s="71">
        <f>X125+X129</f>
        <v>415.454</v>
      </c>
      <c r="Y124" s="83">
        <f t="shared" si="11"/>
        <v>41.40462427745665</v>
      </c>
      <c r="Z124" s="91"/>
    </row>
    <row r="125" spans="1:26" s="23" customFormat="1" ht="31.5" outlineLevel="6">
      <c r="A125" s="5" t="s">
        <v>94</v>
      </c>
      <c r="B125" s="6" t="s">
        <v>71</v>
      </c>
      <c r="C125" s="6" t="s">
        <v>274</v>
      </c>
      <c r="D125" s="6" t="s">
        <v>93</v>
      </c>
      <c r="E125" s="6"/>
      <c r="F125" s="7">
        <f>F126+F127+F128</f>
        <v>932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X125" s="72">
        <f>X126+X127+X128</f>
        <v>406.262</v>
      </c>
      <c r="Y125" s="83">
        <f t="shared" si="11"/>
        <v>43.59034334763949</v>
      </c>
      <c r="Z125" s="91"/>
    </row>
    <row r="126" spans="1:26" s="23" customFormat="1" ht="31.5" outlineLevel="6">
      <c r="A126" s="39" t="s">
        <v>254</v>
      </c>
      <c r="B126" s="40" t="s">
        <v>71</v>
      </c>
      <c r="C126" s="40" t="s">
        <v>274</v>
      </c>
      <c r="D126" s="40" t="s">
        <v>91</v>
      </c>
      <c r="E126" s="40"/>
      <c r="F126" s="41">
        <v>716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73">
        <v>319.454</v>
      </c>
      <c r="Y126" s="83">
        <f t="shared" si="11"/>
        <v>44.616480446927376</v>
      </c>
      <c r="Z126" s="91"/>
    </row>
    <row r="127" spans="1:26" s="23" customFormat="1" ht="31.5" outlineLevel="6">
      <c r="A127" s="39" t="s">
        <v>259</v>
      </c>
      <c r="B127" s="40" t="s">
        <v>71</v>
      </c>
      <c r="C127" s="40" t="s">
        <v>274</v>
      </c>
      <c r="D127" s="40" t="s">
        <v>92</v>
      </c>
      <c r="E127" s="40"/>
      <c r="F127" s="41">
        <v>0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X127" s="73">
        <v>0</v>
      </c>
      <c r="Y127" s="83">
        <v>0</v>
      </c>
      <c r="Z127" s="91"/>
    </row>
    <row r="128" spans="1:26" s="23" customFormat="1" ht="47.25" outlineLevel="6">
      <c r="A128" s="39" t="s">
        <v>255</v>
      </c>
      <c r="B128" s="40" t="s">
        <v>71</v>
      </c>
      <c r="C128" s="40" t="s">
        <v>274</v>
      </c>
      <c r="D128" s="40" t="s">
        <v>256</v>
      </c>
      <c r="E128" s="40"/>
      <c r="F128" s="41">
        <v>216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X128" s="73">
        <v>86.808</v>
      </c>
      <c r="Y128" s="83">
        <f t="shared" si="11"/>
        <v>40.18888888888889</v>
      </c>
      <c r="Z128" s="91"/>
    </row>
    <row r="129" spans="1:26" s="23" customFormat="1" ht="15.75" outlineLevel="6">
      <c r="A129" s="5" t="s">
        <v>95</v>
      </c>
      <c r="B129" s="6" t="s">
        <v>71</v>
      </c>
      <c r="C129" s="6" t="s">
        <v>274</v>
      </c>
      <c r="D129" s="6" t="s">
        <v>96</v>
      </c>
      <c r="E129" s="6"/>
      <c r="F129" s="7">
        <f>F130</f>
        <v>71.4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X129" s="72">
        <f>X130</f>
        <v>9.192</v>
      </c>
      <c r="Y129" s="83">
        <f t="shared" si="11"/>
        <v>12.873949579831931</v>
      </c>
      <c r="Z129" s="91"/>
    </row>
    <row r="130" spans="1:26" s="23" customFormat="1" ht="31.5" outlineLevel="6">
      <c r="A130" s="39" t="s">
        <v>99</v>
      </c>
      <c r="B130" s="40" t="s">
        <v>71</v>
      </c>
      <c r="C130" s="40" t="s">
        <v>274</v>
      </c>
      <c r="D130" s="40" t="s">
        <v>100</v>
      </c>
      <c r="E130" s="40"/>
      <c r="F130" s="41">
        <v>71.4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X130" s="73">
        <v>9.192</v>
      </c>
      <c r="Y130" s="83">
        <f t="shared" si="11"/>
        <v>12.873949579831931</v>
      </c>
      <c r="Z130" s="91"/>
    </row>
    <row r="131" spans="1:26" s="23" customFormat="1" ht="31.5" outlineLevel="6">
      <c r="A131" s="54" t="s">
        <v>144</v>
      </c>
      <c r="B131" s="18" t="s">
        <v>71</v>
      </c>
      <c r="C131" s="18" t="s">
        <v>275</v>
      </c>
      <c r="D131" s="18" t="s">
        <v>5</v>
      </c>
      <c r="E131" s="18"/>
      <c r="F131" s="19">
        <f>F132+F136</f>
        <v>538</v>
      </c>
      <c r="G131" s="12">
        <f aca="true" t="shared" si="20" ref="G131:V131">G132</f>
        <v>0</v>
      </c>
      <c r="H131" s="12">
        <f t="shared" si="20"/>
        <v>0</v>
      </c>
      <c r="I131" s="12">
        <f t="shared" si="20"/>
        <v>0</v>
      </c>
      <c r="J131" s="12">
        <f t="shared" si="20"/>
        <v>0</v>
      </c>
      <c r="K131" s="12">
        <f t="shared" si="20"/>
        <v>0</v>
      </c>
      <c r="L131" s="12">
        <f t="shared" si="20"/>
        <v>0</v>
      </c>
      <c r="M131" s="12">
        <f t="shared" si="20"/>
        <v>0</v>
      </c>
      <c r="N131" s="12">
        <f t="shared" si="20"/>
        <v>0</v>
      </c>
      <c r="O131" s="12">
        <f t="shared" si="20"/>
        <v>0</v>
      </c>
      <c r="P131" s="12">
        <f t="shared" si="20"/>
        <v>0</v>
      </c>
      <c r="Q131" s="12">
        <f t="shared" si="20"/>
        <v>0</v>
      </c>
      <c r="R131" s="12">
        <f t="shared" si="20"/>
        <v>0</v>
      </c>
      <c r="S131" s="12">
        <f t="shared" si="20"/>
        <v>0</v>
      </c>
      <c r="T131" s="12">
        <f t="shared" si="20"/>
        <v>0</v>
      </c>
      <c r="U131" s="12">
        <f t="shared" si="20"/>
        <v>0</v>
      </c>
      <c r="V131" s="12">
        <f t="shared" si="20"/>
        <v>0</v>
      </c>
      <c r="X131" s="71">
        <f>X132+X136</f>
        <v>214.808</v>
      </c>
      <c r="Y131" s="83">
        <f t="shared" si="11"/>
        <v>39.9271375464684</v>
      </c>
      <c r="Z131" s="91"/>
    </row>
    <row r="132" spans="1:26" s="23" customFormat="1" ht="31.5" outlineLevel="6">
      <c r="A132" s="5" t="s">
        <v>94</v>
      </c>
      <c r="B132" s="6" t="s">
        <v>71</v>
      </c>
      <c r="C132" s="6" t="s">
        <v>275</v>
      </c>
      <c r="D132" s="6" t="s">
        <v>93</v>
      </c>
      <c r="E132" s="6"/>
      <c r="F132" s="7">
        <f>F133+F134+F135</f>
        <v>466.4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X132" s="72">
        <f>X133+X134+X135</f>
        <v>200.19</v>
      </c>
      <c r="Y132" s="83">
        <f t="shared" si="11"/>
        <v>42.92238421955403</v>
      </c>
      <c r="Z132" s="91"/>
    </row>
    <row r="133" spans="1:26" s="23" customFormat="1" ht="31.5" outlineLevel="6">
      <c r="A133" s="39" t="s">
        <v>254</v>
      </c>
      <c r="B133" s="40" t="s">
        <v>71</v>
      </c>
      <c r="C133" s="40" t="s">
        <v>275</v>
      </c>
      <c r="D133" s="40" t="s">
        <v>91</v>
      </c>
      <c r="E133" s="40"/>
      <c r="F133" s="41">
        <v>358.2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X133" s="73">
        <v>157.235</v>
      </c>
      <c r="Y133" s="83">
        <f t="shared" si="11"/>
        <v>43.895868230039085</v>
      </c>
      <c r="Z133" s="91"/>
    </row>
    <row r="134" spans="1:26" s="23" customFormat="1" ht="31.5" outlineLevel="6">
      <c r="A134" s="39" t="s">
        <v>259</v>
      </c>
      <c r="B134" s="40" t="s">
        <v>71</v>
      </c>
      <c r="C134" s="40" t="s">
        <v>275</v>
      </c>
      <c r="D134" s="40" t="s">
        <v>92</v>
      </c>
      <c r="E134" s="40"/>
      <c r="F134" s="41">
        <v>0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X134" s="73">
        <v>0</v>
      </c>
      <c r="Y134" s="83">
        <v>0</v>
      </c>
      <c r="Z134" s="91"/>
    </row>
    <row r="135" spans="1:26" s="23" customFormat="1" ht="47.25" outlineLevel="6">
      <c r="A135" s="39" t="s">
        <v>255</v>
      </c>
      <c r="B135" s="40" t="s">
        <v>71</v>
      </c>
      <c r="C135" s="40" t="s">
        <v>275</v>
      </c>
      <c r="D135" s="40" t="s">
        <v>256</v>
      </c>
      <c r="E135" s="40"/>
      <c r="F135" s="41">
        <v>108.2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X135" s="73">
        <v>42.955</v>
      </c>
      <c r="Y135" s="83">
        <f t="shared" si="11"/>
        <v>39.6996303142329</v>
      </c>
      <c r="Z135" s="91"/>
    </row>
    <row r="136" spans="1:26" s="23" customFormat="1" ht="15.75" outlineLevel="6">
      <c r="A136" s="5" t="s">
        <v>95</v>
      </c>
      <c r="B136" s="6" t="s">
        <v>71</v>
      </c>
      <c r="C136" s="6" t="s">
        <v>275</v>
      </c>
      <c r="D136" s="6" t="s">
        <v>96</v>
      </c>
      <c r="E136" s="6"/>
      <c r="F136" s="7">
        <f>F137</f>
        <v>71.6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X136" s="72">
        <f>X137</f>
        <v>14.618</v>
      </c>
      <c r="Y136" s="83">
        <f t="shared" si="11"/>
        <v>20.41620111731844</v>
      </c>
      <c r="Z136" s="91"/>
    </row>
    <row r="137" spans="1:26" s="23" customFormat="1" ht="31.5" outlineLevel="6">
      <c r="A137" s="39" t="s">
        <v>99</v>
      </c>
      <c r="B137" s="40" t="s">
        <v>71</v>
      </c>
      <c r="C137" s="40" t="s">
        <v>275</v>
      </c>
      <c r="D137" s="40" t="s">
        <v>100</v>
      </c>
      <c r="E137" s="40"/>
      <c r="F137" s="41">
        <v>71.6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X137" s="73">
        <v>14.618</v>
      </c>
      <c r="Y137" s="83">
        <f t="shared" si="11"/>
        <v>20.41620111731844</v>
      </c>
      <c r="Z137" s="91"/>
    </row>
    <row r="138" spans="1:26" s="23" customFormat="1" ht="31.5" outlineLevel="6">
      <c r="A138" s="54" t="s">
        <v>145</v>
      </c>
      <c r="B138" s="18" t="s">
        <v>71</v>
      </c>
      <c r="C138" s="18" t="s">
        <v>276</v>
      </c>
      <c r="D138" s="18" t="s">
        <v>5</v>
      </c>
      <c r="E138" s="18"/>
      <c r="F138" s="19">
        <f>F139+F142</f>
        <v>652</v>
      </c>
      <c r="G138" s="12">
        <f aca="true" t="shared" si="21" ref="G138:V138">G139</f>
        <v>0</v>
      </c>
      <c r="H138" s="12">
        <f t="shared" si="21"/>
        <v>0</v>
      </c>
      <c r="I138" s="12">
        <f t="shared" si="21"/>
        <v>0</v>
      </c>
      <c r="J138" s="12">
        <f t="shared" si="21"/>
        <v>0</v>
      </c>
      <c r="K138" s="12">
        <f t="shared" si="21"/>
        <v>0</v>
      </c>
      <c r="L138" s="12">
        <f t="shared" si="21"/>
        <v>0</v>
      </c>
      <c r="M138" s="12">
        <f t="shared" si="21"/>
        <v>0</v>
      </c>
      <c r="N138" s="12">
        <f t="shared" si="21"/>
        <v>0</v>
      </c>
      <c r="O138" s="12">
        <f t="shared" si="21"/>
        <v>0</v>
      </c>
      <c r="P138" s="12">
        <f t="shared" si="21"/>
        <v>0</v>
      </c>
      <c r="Q138" s="12">
        <f t="shared" si="21"/>
        <v>0</v>
      </c>
      <c r="R138" s="12">
        <f t="shared" si="21"/>
        <v>0</v>
      </c>
      <c r="S138" s="12">
        <f t="shared" si="21"/>
        <v>0</v>
      </c>
      <c r="T138" s="12">
        <f t="shared" si="21"/>
        <v>0</v>
      </c>
      <c r="U138" s="12">
        <f t="shared" si="21"/>
        <v>0</v>
      </c>
      <c r="V138" s="12">
        <f t="shared" si="21"/>
        <v>0</v>
      </c>
      <c r="X138" s="71">
        <f>X139+X142</f>
        <v>277.47099999999995</v>
      </c>
      <c r="Y138" s="83">
        <f t="shared" si="11"/>
        <v>42.55690184049079</v>
      </c>
      <c r="Z138" s="91"/>
    </row>
    <row r="139" spans="1:26" s="23" customFormat="1" ht="31.5" outlineLevel="6">
      <c r="A139" s="5" t="s">
        <v>94</v>
      </c>
      <c r="B139" s="6" t="s">
        <v>71</v>
      </c>
      <c r="C139" s="6" t="s">
        <v>276</v>
      </c>
      <c r="D139" s="6" t="s">
        <v>93</v>
      </c>
      <c r="E139" s="6"/>
      <c r="F139" s="7">
        <f>F140+F141</f>
        <v>620.7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X139" s="72">
        <f>X140+X141</f>
        <v>269.55899999999997</v>
      </c>
      <c r="Y139" s="83">
        <f t="shared" si="11"/>
        <v>43.42822619623005</v>
      </c>
      <c r="Z139" s="91"/>
    </row>
    <row r="140" spans="1:26" s="23" customFormat="1" ht="31.5" outlineLevel="6">
      <c r="A140" s="39" t="s">
        <v>254</v>
      </c>
      <c r="B140" s="40" t="s">
        <v>71</v>
      </c>
      <c r="C140" s="40" t="s">
        <v>276</v>
      </c>
      <c r="D140" s="40" t="s">
        <v>91</v>
      </c>
      <c r="E140" s="44"/>
      <c r="F140" s="41">
        <v>476.7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X140" s="73">
        <v>213.069</v>
      </c>
      <c r="Y140" s="83">
        <f t="shared" si="11"/>
        <v>44.69666456891127</v>
      </c>
      <c r="Z140" s="91"/>
    </row>
    <row r="141" spans="1:26" s="23" customFormat="1" ht="47.25" outlineLevel="6">
      <c r="A141" s="39" t="s">
        <v>255</v>
      </c>
      <c r="B141" s="40" t="s">
        <v>71</v>
      </c>
      <c r="C141" s="40" t="s">
        <v>276</v>
      </c>
      <c r="D141" s="40" t="s">
        <v>256</v>
      </c>
      <c r="E141" s="44"/>
      <c r="F141" s="41">
        <v>144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X141" s="73">
        <v>56.49</v>
      </c>
      <c r="Y141" s="83">
        <f aca="true" t="shared" si="22" ref="Y141:Y203">X141/F141*100</f>
        <v>39.22916666666667</v>
      </c>
      <c r="Z141" s="91"/>
    </row>
    <row r="142" spans="1:26" s="23" customFormat="1" ht="15.75" outlineLevel="6">
      <c r="A142" s="5" t="s">
        <v>95</v>
      </c>
      <c r="B142" s="6" t="s">
        <v>71</v>
      </c>
      <c r="C142" s="6" t="s">
        <v>276</v>
      </c>
      <c r="D142" s="6" t="s">
        <v>96</v>
      </c>
      <c r="E142" s="37"/>
      <c r="F142" s="7">
        <f>F143</f>
        <v>31.3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X142" s="72">
        <f>X143</f>
        <v>7.912</v>
      </c>
      <c r="Y142" s="83">
        <f t="shared" si="22"/>
        <v>25.277955271565496</v>
      </c>
      <c r="Z142" s="91"/>
    </row>
    <row r="143" spans="1:26" s="23" customFormat="1" ht="31.5" outlineLevel="6">
      <c r="A143" s="39" t="s">
        <v>99</v>
      </c>
      <c r="B143" s="40" t="s">
        <v>71</v>
      </c>
      <c r="C143" s="40" t="s">
        <v>276</v>
      </c>
      <c r="D143" s="40" t="s">
        <v>100</v>
      </c>
      <c r="E143" s="44"/>
      <c r="F143" s="41">
        <v>31.3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X143" s="73">
        <v>7.912</v>
      </c>
      <c r="Y143" s="83">
        <f t="shared" si="22"/>
        <v>25.277955271565496</v>
      </c>
      <c r="Z143" s="91"/>
    </row>
    <row r="144" spans="1:26" s="23" customFormat="1" ht="15.75" outlineLevel="6">
      <c r="A144" s="60" t="s">
        <v>146</v>
      </c>
      <c r="B144" s="9" t="s">
        <v>71</v>
      </c>
      <c r="C144" s="9" t="s">
        <v>261</v>
      </c>
      <c r="D144" s="9" t="s">
        <v>5</v>
      </c>
      <c r="E144" s="9"/>
      <c r="F144" s="10">
        <f>F152+F159+F145+F166+F171</f>
        <v>11714.601999999999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X144" s="70">
        <f>X152+X159+X145+X166+X171</f>
        <v>4633.099</v>
      </c>
      <c r="Y144" s="83">
        <f t="shared" si="22"/>
        <v>39.54977727796472</v>
      </c>
      <c r="Z144" s="91"/>
    </row>
    <row r="145" spans="1:26" s="23" customFormat="1" ht="31.5" outlineLevel="6">
      <c r="A145" s="54" t="s">
        <v>227</v>
      </c>
      <c r="B145" s="18" t="s">
        <v>71</v>
      </c>
      <c r="C145" s="18" t="s">
        <v>277</v>
      </c>
      <c r="D145" s="18" t="s">
        <v>5</v>
      </c>
      <c r="E145" s="18"/>
      <c r="F145" s="19">
        <f>F146+F149</f>
        <v>60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X145" s="71">
        <f>X146+X149</f>
        <v>0</v>
      </c>
      <c r="Y145" s="83">
        <f t="shared" si="22"/>
        <v>0</v>
      </c>
      <c r="Z145" s="91"/>
    </row>
    <row r="146" spans="1:26" s="23" customFormat="1" ht="31.5" outlineLevel="6">
      <c r="A146" s="5" t="s">
        <v>197</v>
      </c>
      <c r="B146" s="6" t="s">
        <v>71</v>
      </c>
      <c r="C146" s="6" t="s">
        <v>278</v>
      </c>
      <c r="D146" s="6" t="s">
        <v>5</v>
      </c>
      <c r="E146" s="11"/>
      <c r="F146" s="7">
        <f>F147</f>
        <v>40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X146" s="72">
        <f>X147</f>
        <v>0</v>
      </c>
      <c r="Y146" s="83">
        <f t="shared" si="22"/>
        <v>0</v>
      </c>
      <c r="Z146" s="91"/>
    </row>
    <row r="147" spans="1:26" s="23" customFormat="1" ht="15.75" outlineLevel="6">
      <c r="A147" s="39" t="s">
        <v>95</v>
      </c>
      <c r="B147" s="40" t="s">
        <v>71</v>
      </c>
      <c r="C147" s="40" t="s">
        <v>278</v>
      </c>
      <c r="D147" s="40" t="s">
        <v>96</v>
      </c>
      <c r="E147" s="11"/>
      <c r="F147" s="41">
        <f>F148</f>
        <v>40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X147" s="73">
        <v>0</v>
      </c>
      <c r="Y147" s="83">
        <f t="shared" si="22"/>
        <v>0</v>
      </c>
      <c r="Z147" s="91"/>
    </row>
    <row r="148" spans="1:26" s="23" customFormat="1" ht="31.5" outlineLevel="6">
      <c r="A148" s="39" t="s">
        <v>99</v>
      </c>
      <c r="B148" s="40" t="s">
        <v>71</v>
      </c>
      <c r="C148" s="40" t="s">
        <v>278</v>
      </c>
      <c r="D148" s="40" t="s">
        <v>100</v>
      </c>
      <c r="E148" s="11"/>
      <c r="F148" s="41">
        <v>40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X148" s="73">
        <v>0</v>
      </c>
      <c r="Y148" s="83">
        <f t="shared" si="22"/>
        <v>0</v>
      </c>
      <c r="Z148" s="91"/>
    </row>
    <row r="149" spans="1:26" s="23" customFormat="1" ht="31.5" outlineLevel="6">
      <c r="A149" s="5" t="s">
        <v>198</v>
      </c>
      <c r="B149" s="6" t="s">
        <v>71</v>
      </c>
      <c r="C149" s="6" t="s">
        <v>279</v>
      </c>
      <c r="D149" s="6" t="s">
        <v>5</v>
      </c>
      <c r="E149" s="11"/>
      <c r="F149" s="7">
        <f>F150</f>
        <v>20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X149" s="72">
        <f>X150</f>
        <v>0</v>
      </c>
      <c r="Y149" s="83">
        <f t="shared" si="22"/>
        <v>0</v>
      </c>
      <c r="Z149" s="91"/>
    </row>
    <row r="150" spans="1:26" s="23" customFormat="1" ht="15.75" outlineLevel="6">
      <c r="A150" s="39" t="s">
        <v>95</v>
      </c>
      <c r="B150" s="40" t="s">
        <v>71</v>
      </c>
      <c r="C150" s="40" t="s">
        <v>279</v>
      </c>
      <c r="D150" s="40" t="s">
        <v>96</v>
      </c>
      <c r="E150" s="11"/>
      <c r="F150" s="41">
        <f>F151</f>
        <v>20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X150" s="73">
        <v>0</v>
      </c>
      <c r="Y150" s="83">
        <f t="shared" si="22"/>
        <v>0</v>
      </c>
      <c r="Z150" s="91"/>
    </row>
    <row r="151" spans="1:26" s="23" customFormat="1" ht="31.5" outlineLevel="6">
      <c r="A151" s="39" t="s">
        <v>99</v>
      </c>
      <c r="B151" s="40" t="s">
        <v>71</v>
      </c>
      <c r="C151" s="40" t="s">
        <v>279</v>
      </c>
      <c r="D151" s="40" t="s">
        <v>100</v>
      </c>
      <c r="E151" s="11"/>
      <c r="F151" s="41">
        <v>20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X151" s="73">
        <v>0</v>
      </c>
      <c r="Y151" s="83">
        <f t="shared" si="22"/>
        <v>0</v>
      </c>
      <c r="Z151" s="91"/>
    </row>
    <row r="152" spans="1:26" s="23" customFormat="1" ht="33.75" customHeight="1" outlineLevel="6">
      <c r="A152" s="42" t="s">
        <v>228</v>
      </c>
      <c r="B152" s="18" t="s">
        <v>71</v>
      </c>
      <c r="C152" s="18" t="s">
        <v>280</v>
      </c>
      <c r="D152" s="18" t="s">
        <v>5</v>
      </c>
      <c r="E152" s="18"/>
      <c r="F152" s="19">
        <f>F153+F156</f>
        <v>40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X152" s="71">
        <f>X153+X156</f>
        <v>0</v>
      </c>
      <c r="Y152" s="83">
        <f t="shared" si="22"/>
        <v>0</v>
      </c>
      <c r="Z152" s="91"/>
    </row>
    <row r="153" spans="1:26" s="23" customFormat="1" ht="31.5" outlineLevel="6">
      <c r="A153" s="5" t="s">
        <v>147</v>
      </c>
      <c r="B153" s="6" t="s">
        <v>71</v>
      </c>
      <c r="C153" s="6" t="s">
        <v>281</v>
      </c>
      <c r="D153" s="6" t="s">
        <v>5</v>
      </c>
      <c r="E153" s="6"/>
      <c r="F153" s="7">
        <f>F154</f>
        <v>0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X153" s="72">
        <f>X154</f>
        <v>0</v>
      </c>
      <c r="Y153" s="83">
        <v>0</v>
      </c>
      <c r="Z153" s="91"/>
    </row>
    <row r="154" spans="1:26" s="23" customFormat="1" ht="15.75" outlineLevel="6">
      <c r="A154" s="39" t="s">
        <v>95</v>
      </c>
      <c r="B154" s="40" t="s">
        <v>71</v>
      </c>
      <c r="C154" s="40" t="s">
        <v>281</v>
      </c>
      <c r="D154" s="40" t="s">
        <v>96</v>
      </c>
      <c r="E154" s="40"/>
      <c r="F154" s="41">
        <f>F155</f>
        <v>0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X154" s="73">
        <f>X155</f>
        <v>0</v>
      </c>
      <c r="Y154" s="83">
        <v>0</v>
      </c>
      <c r="Z154" s="91"/>
    </row>
    <row r="155" spans="1:26" s="23" customFormat="1" ht="31.5" outlineLevel="6">
      <c r="A155" s="39" t="s">
        <v>99</v>
      </c>
      <c r="B155" s="40" t="s">
        <v>71</v>
      </c>
      <c r="C155" s="40" t="s">
        <v>281</v>
      </c>
      <c r="D155" s="40" t="s">
        <v>100</v>
      </c>
      <c r="E155" s="40"/>
      <c r="F155" s="41">
        <v>0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X155" s="73">
        <v>0</v>
      </c>
      <c r="Y155" s="83">
        <v>0</v>
      </c>
      <c r="Z155" s="91"/>
    </row>
    <row r="156" spans="1:26" s="23" customFormat="1" ht="31.5" outlineLevel="6">
      <c r="A156" s="5" t="s">
        <v>148</v>
      </c>
      <c r="B156" s="6" t="s">
        <v>71</v>
      </c>
      <c r="C156" s="6" t="s">
        <v>282</v>
      </c>
      <c r="D156" s="6" t="s">
        <v>5</v>
      </c>
      <c r="E156" s="6"/>
      <c r="F156" s="7">
        <f>F157</f>
        <v>40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X156" s="72">
        <f>X157</f>
        <v>0</v>
      </c>
      <c r="Y156" s="83">
        <f t="shared" si="22"/>
        <v>0</v>
      </c>
      <c r="Z156" s="91"/>
    </row>
    <row r="157" spans="1:26" s="23" customFormat="1" ht="15.75" outlineLevel="6">
      <c r="A157" s="39" t="s">
        <v>95</v>
      </c>
      <c r="B157" s="40" t="s">
        <v>71</v>
      </c>
      <c r="C157" s="40" t="s">
        <v>282</v>
      </c>
      <c r="D157" s="40" t="s">
        <v>96</v>
      </c>
      <c r="E157" s="40"/>
      <c r="F157" s="41">
        <f>F158</f>
        <v>40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X157" s="73">
        <f>X158</f>
        <v>0</v>
      </c>
      <c r="Y157" s="83">
        <f t="shared" si="22"/>
        <v>0</v>
      </c>
      <c r="Z157" s="91"/>
    </row>
    <row r="158" spans="1:26" s="23" customFormat="1" ht="31.5" outlineLevel="6">
      <c r="A158" s="39" t="s">
        <v>99</v>
      </c>
      <c r="B158" s="40" t="s">
        <v>71</v>
      </c>
      <c r="C158" s="40" t="s">
        <v>282</v>
      </c>
      <c r="D158" s="40" t="s">
        <v>100</v>
      </c>
      <c r="E158" s="40"/>
      <c r="F158" s="41">
        <v>40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X158" s="73">
        <v>0</v>
      </c>
      <c r="Y158" s="83">
        <f t="shared" si="22"/>
        <v>0</v>
      </c>
      <c r="Z158" s="91"/>
    </row>
    <row r="159" spans="1:26" s="23" customFormat="1" ht="31.5" outlineLevel="6">
      <c r="A159" s="42" t="s">
        <v>229</v>
      </c>
      <c r="B159" s="18" t="s">
        <v>71</v>
      </c>
      <c r="C159" s="18" t="s">
        <v>283</v>
      </c>
      <c r="D159" s="18" t="s">
        <v>5</v>
      </c>
      <c r="E159" s="18"/>
      <c r="F159" s="19">
        <f>F160+F163</f>
        <v>14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X159" s="71">
        <f>X160+X163</f>
        <v>0</v>
      </c>
      <c r="Y159" s="83">
        <f t="shared" si="22"/>
        <v>0</v>
      </c>
      <c r="Z159" s="91"/>
    </row>
    <row r="160" spans="1:26" s="23" customFormat="1" ht="47.25" outlineLevel="6">
      <c r="A160" s="5" t="s">
        <v>149</v>
      </c>
      <c r="B160" s="6" t="s">
        <v>71</v>
      </c>
      <c r="C160" s="6" t="s">
        <v>284</v>
      </c>
      <c r="D160" s="6" t="s">
        <v>5</v>
      </c>
      <c r="E160" s="6"/>
      <c r="F160" s="7">
        <f>F161</f>
        <v>10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X160" s="72">
        <f>X161</f>
        <v>0</v>
      </c>
      <c r="Y160" s="83">
        <f t="shared" si="22"/>
        <v>0</v>
      </c>
      <c r="Z160" s="91"/>
    </row>
    <row r="161" spans="1:26" s="23" customFormat="1" ht="15.75" outlineLevel="6">
      <c r="A161" s="39" t="s">
        <v>95</v>
      </c>
      <c r="B161" s="40" t="s">
        <v>71</v>
      </c>
      <c r="C161" s="40" t="s">
        <v>284</v>
      </c>
      <c r="D161" s="40" t="s">
        <v>96</v>
      </c>
      <c r="E161" s="40"/>
      <c r="F161" s="41">
        <f>F162</f>
        <v>10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X161" s="73">
        <f>X162</f>
        <v>0</v>
      </c>
      <c r="Y161" s="83">
        <f t="shared" si="22"/>
        <v>0</v>
      </c>
      <c r="Z161" s="91"/>
    </row>
    <row r="162" spans="1:26" s="23" customFormat="1" ht="31.5" outlineLevel="6">
      <c r="A162" s="39" t="s">
        <v>99</v>
      </c>
      <c r="B162" s="40" t="s">
        <v>71</v>
      </c>
      <c r="C162" s="40" t="s">
        <v>284</v>
      </c>
      <c r="D162" s="40" t="s">
        <v>100</v>
      </c>
      <c r="E162" s="40"/>
      <c r="F162" s="41">
        <v>10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X162" s="73">
        <v>0</v>
      </c>
      <c r="Y162" s="83">
        <f t="shared" si="22"/>
        <v>0</v>
      </c>
      <c r="Z162" s="91"/>
    </row>
    <row r="163" spans="1:26" s="23" customFormat="1" ht="47.25" outlineLevel="6">
      <c r="A163" s="5" t="s">
        <v>375</v>
      </c>
      <c r="B163" s="6" t="s">
        <v>71</v>
      </c>
      <c r="C163" s="6" t="s">
        <v>376</v>
      </c>
      <c r="D163" s="6" t="s">
        <v>5</v>
      </c>
      <c r="E163" s="6"/>
      <c r="F163" s="7">
        <f>F164</f>
        <v>4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X163" s="72">
        <f>X164</f>
        <v>0</v>
      </c>
      <c r="Y163" s="83">
        <f t="shared" si="22"/>
        <v>0</v>
      </c>
      <c r="Z163" s="91"/>
    </row>
    <row r="164" spans="1:26" s="23" customFormat="1" ht="15.75" outlineLevel="6">
      <c r="A164" s="39" t="s">
        <v>95</v>
      </c>
      <c r="B164" s="40" t="s">
        <v>71</v>
      </c>
      <c r="C164" s="40" t="s">
        <v>376</v>
      </c>
      <c r="D164" s="40" t="s">
        <v>96</v>
      </c>
      <c r="E164" s="40"/>
      <c r="F164" s="41">
        <f>F165</f>
        <v>4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X164" s="73">
        <f>X165</f>
        <v>0</v>
      </c>
      <c r="Y164" s="83">
        <f t="shared" si="22"/>
        <v>0</v>
      </c>
      <c r="Z164" s="91"/>
    </row>
    <row r="165" spans="1:26" s="23" customFormat="1" ht="31.5" outlineLevel="6">
      <c r="A165" s="39" t="s">
        <v>99</v>
      </c>
      <c r="B165" s="40" t="s">
        <v>71</v>
      </c>
      <c r="C165" s="40" t="s">
        <v>376</v>
      </c>
      <c r="D165" s="40" t="s">
        <v>100</v>
      </c>
      <c r="E165" s="40"/>
      <c r="F165" s="41">
        <v>4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X165" s="73">
        <v>0</v>
      </c>
      <c r="Y165" s="83">
        <f t="shared" si="22"/>
        <v>0</v>
      </c>
      <c r="Z165" s="91"/>
    </row>
    <row r="166" spans="1:26" s="23" customFormat="1" ht="31.5" outlineLevel="6">
      <c r="A166" s="42" t="s">
        <v>362</v>
      </c>
      <c r="B166" s="18" t="s">
        <v>71</v>
      </c>
      <c r="C166" s="18" t="s">
        <v>366</v>
      </c>
      <c r="D166" s="18" t="s">
        <v>5</v>
      </c>
      <c r="E166" s="18"/>
      <c r="F166" s="71">
        <f>F167+F169</f>
        <v>11560.601999999999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X166" s="71">
        <f>X167+X169</f>
        <v>4633.099</v>
      </c>
      <c r="Y166" s="83">
        <f t="shared" si="22"/>
        <v>40.07662403739875</v>
      </c>
      <c r="Z166" s="91"/>
    </row>
    <row r="167" spans="1:26" s="23" customFormat="1" ht="15.75" outlineLevel="6">
      <c r="A167" s="5" t="s">
        <v>121</v>
      </c>
      <c r="B167" s="6" t="s">
        <v>71</v>
      </c>
      <c r="C167" s="6" t="s">
        <v>392</v>
      </c>
      <c r="D167" s="6" t="s">
        <v>122</v>
      </c>
      <c r="E167" s="6"/>
      <c r="F167" s="72">
        <f>F168</f>
        <v>5202.271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X167" s="72">
        <f>X168</f>
        <v>2740.5</v>
      </c>
      <c r="Y167" s="83">
        <f t="shared" si="22"/>
        <v>52.678916573165836</v>
      </c>
      <c r="Z167" s="91"/>
    </row>
    <row r="168" spans="1:26" s="23" customFormat="1" ht="47.25" outlineLevel="6">
      <c r="A168" s="48" t="s">
        <v>205</v>
      </c>
      <c r="B168" s="40" t="s">
        <v>71</v>
      </c>
      <c r="C168" s="40" t="s">
        <v>392</v>
      </c>
      <c r="D168" s="40" t="s">
        <v>85</v>
      </c>
      <c r="E168" s="40"/>
      <c r="F168" s="73">
        <v>5202.271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X168" s="73">
        <v>2740.5</v>
      </c>
      <c r="Y168" s="83">
        <f t="shared" si="22"/>
        <v>52.678916573165836</v>
      </c>
      <c r="Z168" s="91"/>
    </row>
    <row r="169" spans="1:26" s="23" customFormat="1" ht="15.75" outlineLevel="6">
      <c r="A169" s="5" t="s">
        <v>121</v>
      </c>
      <c r="B169" s="6" t="s">
        <v>71</v>
      </c>
      <c r="C169" s="6" t="s">
        <v>365</v>
      </c>
      <c r="D169" s="6" t="s">
        <v>122</v>
      </c>
      <c r="E169" s="6"/>
      <c r="F169" s="72">
        <f>F170</f>
        <v>6358.331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X169" s="72">
        <f>X170</f>
        <v>1892.599</v>
      </c>
      <c r="Y169" s="83">
        <f t="shared" si="22"/>
        <v>29.76565705685973</v>
      </c>
      <c r="Z169" s="91"/>
    </row>
    <row r="170" spans="1:26" s="23" customFormat="1" ht="47.25" outlineLevel="6">
      <c r="A170" s="48" t="s">
        <v>205</v>
      </c>
      <c r="B170" s="40" t="s">
        <v>71</v>
      </c>
      <c r="C170" s="40" t="s">
        <v>365</v>
      </c>
      <c r="D170" s="40" t="s">
        <v>85</v>
      </c>
      <c r="E170" s="40"/>
      <c r="F170" s="41">
        <v>6358.331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X170" s="73">
        <v>1892.599</v>
      </c>
      <c r="Y170" s="83">
        <f t="shared" si="22"/>
        <v>29.76565705685973</v>
      </c>
      <c r="Z170" s="91"/>
    </row>
    <row r="171" spans="1:26" s="23" customFormat="1" ht="31.5" outlineLevel="6">
      <c r="A171" s="42" t="s">
        <v>380</v>
      </c>
      <c r="B171" s="18" t="s">
        <v>71</v>
      </c>
      <c r="C171" s="18" t="s">
        <v>381</v>
      </c>
      <c r="D171" s="18" t="s">
        <v>5</v>
      </c>
      <c r="E171" s="18"/>
      <c r="F171" s="71">
        <f>F172</f>
        <v>40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X171" s="71">
        <f>X172</f>
        <v>0</v>
      </c>
      <c r="Y171" s="83">
        <f t="shared" si="22"/>
        <v>0</v>
      </c>
      <c r="Z171" s="91"/>
    </row>
    <row r="172" spans="1:26" s="23" customFormat="1" ht="34.5" customHeight="1" outlineLevel="6">
      <c r="A172" s="5" t="s">
        <v>95</v>
      </c>
      <c r="B172" s="6" t="s">
        <v>71</v>
      </c>
      <c r="C172" s="6" t="s">
        <v>382</v>
      </c>
      <c r="D172" s="6" t="s">
        <v>96</v>
      </c>
      <c r="E172" s="6"/>
      <c r="F172" s="72">
        <f>F173</f>
        <v>40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X172" s="72">
        <f>X173</f>
        <v>0</v>
      </c>
      <c r="Y172" s="83">
        <f t="shared" si="22"/>
        <v>0</v>
      </c>
      <c r="Z172" s="91"/>
    </row>
    <row r="173" spans="1:26" s="23" customFormat="1" ht="31.5" outlineLevel="6">
      <c r="A173" s="48" t="s">
        <v>99</v>
      </c>
      <c r="B173" s="40" t="s">
        <v>71</v>
      </c>
      <c r="C173" s="40" t="s">
        <v>382</v>
      </c>
      <c r="D173" s="40" t="s">
        <v>100</v>
      </c>
      <c r="E173" s="40"/>
      <c r="F173" s="73">
        <v>40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X173" s="73">
        <v>0</v>
      </c>
      <c r="Y173" s="83">
        <f t="shared" si="22"/>
        <v>0</v>
      </c>
      <c r="Z173" s="91"/>
    </row>
    <row r="174" spans="1:26" s="23" customFormat="1" ht="15.75" outlineLevel="6">
      <c r="A174" s="55" t="s">
        <v>150</v>
      </c>
      <c r="B174" s="29" t="s">
        <v>151</v>
      </c>
      <c r="C174" s="29" t="s">
        <v>261</v>
      </c>
      <c r="D174" s="29" t="s">
        <v>5</v>
      </c>
      <c r="E174" s="36"/>
      <c r="F174" s="56">
        <f>F175</f>
        <v>1712.2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X174" s="76">
        <f>X175</f>
        <v>856.1</v>
      </c>
      <c r="Y174" s="83">
        <f t="shared" si="22"/>
        <v>50</v>
      </c>
      <c r="Z174" s="91"/>
    </row>
    <row r="175" spans="1:26" s="23" customFormat="1" ht="15.75" outlineLevel="6">
      <c r="A175" s="57" t="s">
        <v>83</v>
      </c>
      <c r="B175" s="9" t="s">
        <v>84</v>
      </c>
      <c r="C175" s="9" t="s">
        <v>261</v>
      </c>
      <c r="D175" s="9" t="s">
        <v>5</v>
      </c>
      <c r="E175" s="58" t="s">
        <v>5</v>
      </c>
      <c r="F175" s="59">
        <f>F176</f>
        <v>1712.2</v>
      </c>
      <c r="G175" s="30" t="e">
        <f>#REF!</f>
        <v>#REF!</v>
      </c>
      <c r="H175" s="30" t="e">
        <f>#REF!</f>
        <v>#REF!</v>
      </c>
      <c r="I175" s="30" t="e">
        <f>#REF!</f>
        <v>#REF!</v>
      </c>
      <c r="J175" s="30" t="e">
        <f>#REF!</f>
        <v>#REF!</v>
      </c>
      <c r="K175" s="30" t="e">
        <f>#REF!</f>
        <v>#REF!</v>
      </c>
      <c r="L175" s="30" t="e">
        <f>#REF!</f>
        <v>#REF!</v>
      </c>
      <c r="M175" s="30" t="e">
        <f>#REF!</f>
        <v>#REF!</v>
      </c>
      <c r="N175" s="30" t="e">
        <f>#REF!</f>
        <v>#REF!</v>
      </c>
      <c r="O175" s="30" t="e">
        <f>#REF!</f>
        <v>#REF!</v>
      </c>
      <c r="P175" s="30" t="e">
        <f>#REF!</f>
        <v>#REF!</v>
      </c>
      <c r="Q175" s="30" t="e">
        <f>#REF!</f>
        <v>#REF!</v>
      </c>
      <c r="R175" s="30" t="e">
        <f>#REF!</f>
        <v>#REF!</v>
      </c>
      <c r="S175" s="30" t="e">
        <f>#REF!</f>
        <v>#REF!</v>
      </c>
      <c r="T175" s="30" t="e">
        <f>#REF!</f>
        <v>#REF!</v>
      </c>
      <c r="U175" s="30" t="e">
        <f>#REF!</f>
        <v>#REF!</v>
      </c>
      <c r="V175" s="33" t="e">
        <f>#REF!</f>
        <v>#REF!</v>
      </c>
      <c r="W175" s="38"/>
      <c r="X175" s="85">
        <f>X176</f>
        <v>856.1</v>
      </c>
      <c r="Y175" s="83">
        <f t="shared" si="22"/>
        <v>50</v>
      </c>
      <c r="Z175" s="91"/>
    </row>
    <row r="176" spans="1:26" s="23" customFormat="1" ht="31.5" outlineLevel="6">
      <c r="A176" s="21" t="s">
        <v>136</v>
      </c>
      <c r="B176" s="9" t="s">
        <v>84</v>
      </c>
      <c r="C176" s="9" t="s">
        <v>262</v>
      </c>
      <c r="D176" s="9" t="s">
        <v>5</v>
      </c>
      <c r="E176" s="58"/>
      <c r="F176" s="59">
        <f>F177</f>
        <v>1712.2</v>
      </c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95"/>
      <c r="W176" s="35"/>
      <c r="X176" s="85">
        <f>X177</f>
        <v>856.1</v>
      </c>
      <c r="Y176" s="83">
        <f t="shared" si="22"/>
        <v>50</v>
      </c>
      <c r="Z176" s="91"/>
    </row>
    <row r="177" spans="1:26" s="23" customFormat="1" ht="31.5" outlineLevel="6">
      <c r="A177" s="21" t="s">
        <v>138</v>
      </c>
      <c r="B177" s="9" t="s">
        <v>84</v>
      </c>
      <c r="C177" s="9" t="s">
        <v>263</v>
      </c>
      <c r="D177" s="9" t="s">
        <v>5</v>
      </c>
      <c r="E177" s="58"/>
      <c r="F177" s="59">
        <f>F178</f>
        <v>1712.2</v>
      </c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95"/>
      <c r="W177" s="35"/>
      <c r="X177" s="85">
        <f>X178</f>
        <v>856.1</v>
      </c>
      <c r="Y177" s="83">
        <f t="shared" si="22"/>
        <v>50</v>
      </c>
      <c r="Z177" s="91"/>
    </row>
    <row r="178" spans="1:26" s="23" customFormat="1" ht="31.5" outlineLevel="6">
      <c r="A178" s="45" t="s">
        <v>42</v>
      </c>
      <c r="B178" s="18" t="s">
        <v>84</v>
      </c>
      <c r="C178" s="18" t="s">
        <v>285</v>
      </c>
      <c r="D178" s="18" t="s">
        <v>5</v>
      </c>
      <c r="E178" s="46" t="s">
        <v>5</v>
      </c>
      <c r="F178" s="47">
        <f>F179</f>
        <v>1712.2</v>
      </c>
      <c r="G178" s="31">
        <f>G179</f>
        <v>1397.92</v>
      </c>
      <c r="H178" s="31">
        <f aca="true" t="shared" si="23" ref="H178:V178">H179</f>
        <v>0</v>
      </c>
      <c r="I178" s="31">
        <f t="shared" si="23"/>
        <v>0</v>
      </c>
      <c r="J178" s="31">
        <f t="shared" si="23"/>
        <v>0</v>
      </c>
      <c r="K178" s="31">
        <f t="shared" si="23"/>
        <v>0</v>
      </c>
      <c r="L178" s="31">
        <f t="shared" si="23"/>
        <v>0</v>
      </c>
      <c r="M178" s="31">
        <f t="shared" si="23"/>
        <v>0</v>
      </c>
      <c r="N178" s="31">
        <f t="shared" si="23"/>
        <v>0</v>
      </c>
      <c r="O178" s="31">
        <f t="shared" si="23"/>
        <v>0</v>
      </c>
      <c r="P178" s="31">
        <f t="shared" si="23"/>
        <v>0</v>
      </c>
      <c r="Q178" s="31">
        <f t="shared" si="23"/>
        <v>0</v>
      </c>
      <c r="R178" s="31">
        <f t="shared" si="23"/>
        <v>0</v>
      </c>
      <c r="S178" s="31">
        <f t="shared" si="23"/>
        <v>0</v>
      </c>
      <c r="T178" s="31">
        <f t="shared" si="23"/>
        <v>0</v>
      </c>
      <c r="U178" s="31">
        <f t="shared" si="23"/>
        <v>0</v>
      </c>
      <c r="V178" s="34">
        <f t="shared" si="23"/>
        <v>0</v>
      </c>
      <c r="W178" s="35"/>
      <c r="X178" s="86">
        <f>X179</f>
        <v>856.1</v>
      </c>
      <c r="Y178" s="83">
        <f t="shared" si="22"/>
        <v>50</v>
      </c>
      <c r="Z178" s="91"/>
    </row>
    <row r="179" spans="1:26" s="23" customFormat="1" ht="15.75" outlineLevel="6">
      <c r="A179" s="98" t="s">
        <v>116</v>
      </c>
      <c r="B179" s="88" t="s">
        <v>84</v>
      </c>
      <c r="C179" s="88" t="s">
        <v>285</v>
      </c>
      <c r="D179" s="88" t="s">
        <v>117</v>
      </c>
      <c r="E179" s="99" t="s">
        <v>18</v>
      </c>
      <c r="F179" s="100">
        <v>1712.2</v>
      </c>
      <c r="G179" s="100">
        <v>1397.92</v>
      </c>
      <c r="H179" s="101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102"/>
      <c r="W179" s="103"/>
      <c r="X179" s="104">
        <v>856.1</v>
      </c>
      <c r="Y179" s="83">
        <f t="shared" si="22"/>
        <v>50</v>
      </c>
      <c r="Z179" s="91"/>
    </row>
    <row r="180" spans="1:26" s="23" customFormat="1" ht="31.5" outlineLevel="6">
      <c r="A180" s="15" t="s">
        <v>59</v>
      </c>
      <c r="B180" s="16" t="s">
        <v>58</v>
      </c>
      <c r="C180" s="16" t="s">
        <v>261</v>
      </c>
      <c r="D180" s="16" t="s">
        <v>5</v>
      </c>
      <c r="E180" s="16"/>
      <c r="F180" s="17">
        <f aca="true" t="shared" si="24" ref="F180:F185">F181</f>
        <v>50</v>
      </c>
      <c r="G180" s="17">
        <f aca="true" t="shared" si="25" ref="G180:V180">G181</f>
        <v>0</v>
      </c>
      <c r="H180" s="17">
        <f t="shared" si="25"/>
        <v>0</v>
      </c>
      <c r="I180" s="17">
        <f t="shared" si="25"/>
        <v>0</v>
      </c>
      <c r="J180" s="17">
        <f t="shared" si="25"/>
        <v>0</v>
      </c>
      <c r="K180" s="17">
        <f t="shared" si="25"/>
        <v>0</v>
      </c>
      <c r="L180" s="17">
        <f t="shared" si="25"/>
        <v>0</v>
      </c>
      <c r="M180" s="17">
        <f t="shared" si="25"/>
        <v>0</v>
      </c>
      <c r="N180" s="17">
        <f t="shared" si="25"/>
        <v>0</v>
      </c>
      <c r="O180" s="17">
        <f t="shared" si="25"/>
        <v>0</v>
      </c>
      <c r="P180" s="17">
        <f t="shared" si="25"/>
        <v>0</v>
      </c>
      <c r="Q180" s="17">
        <f t="shared" si="25"/>
        <v>0</v>
      </c>
      <c r="R180" s="17">
        <f t="shared" si="25"/>
        <v>0</v>
      </c>
      <c r="S180" s="17">
        <f t="shared" si="25"/>
        <v>0</v>
      </c>
      <c r="T180" s="17">
        <f t="shared" si="25"/>
        <v>0</v>
      </c>
      <c r="U180" s="17">
        <f t="shared" si="25"/>
        <v>0</v>
      </c>
      <c r="V180" s="17">
        <f t="shared" si="25"/>
        <v>0</v>
      </c>
      <c r="X180" s="69">
        <f aca="true" t="shared" si="26" ref="X180:X185">X181</f>
        <v>22.13</v>
      </c>
      <c r="Y180" s="83">
        <f t="shared" si="22"/>
        <v>44.26</v>
      </c>
      <c r="Z180" s="91"/>
    </row>
    <row r="181" spans="1:25" ht="47.25" outlineLevel="6">
      <c r="A181" s="8" t="s">
        <v>34</v>
      </c>
      <c r="B181" s="9" t="s">
        <v>10</v>
      </c>
      <c r="C181" s="9" t="s">
        <v>261</v>
      </c>
      <c r="D181" s="9" t="s">
        <v>5</v>
      </c>
      <c r="E181" s="9"/>
      <c r="F181" s="10">
        <f t="shared" si="24"/>
        <v>50</v>
      </c>
      <c r="G181" s="10">
        <f aca="true" t="shared" si="27" ref="G181:V181">G183</f>
        <v>0</v>
      </c>
      <c r="H181" s="10">
        <f t="shared" si="27"/>
        <v>0</v>
      </c>
      <c r="I181" s="10">
        <f t="shared" si="27"/>
        <v>0</v>
      </c>
      <c r="J181" s="10">
        <f t="shared" si="27"/>
        <v>0</v>
      </c>
      <c r="K181" s="10">
        <f t="shared" si="27"/>
        <v>0</v>
      </c>
      <c r="L181" s="10">
        <f t="shared" si="27"/>
        <v>0</v>
      </c>
      <c r="M181" s="10">
        <f t="shared" si="27"/>
        <v>0</v>
      </c>
      <c r="N181" s="10">
        <f t="shared" si="27"/>
        <v>0</v>
      </c>
      <c r="O181" s="10">
        <f t="shared" si="27"/>
        <v>0</v>
      </c>
      <c r="P181" s="10">
        <f t="shared" si="27"/>
        <v>0</v>
      </c>
      <c r="Q181" s="10">
        <f t="shared" si="27"/>
        <v>0</v>
      </c>
      <c r="R181" s="10">
        <f t="shared" si="27"/>
        <v>0</v>
      </c>
      <c r="S181" s="10">
        <f t="shared" si="27"/>
        <v>0</v>
      </c>
      <c r="T181" s="10">
        <f t="shared" si="27"/>
        <v>0</v>
      </c>
      <c r="U181" s="10">
        <f t="shared" si="27"/>
        <v>0</v>
      </c>
      <c r="V181" s="10">
        <f t="shared" si="27"/>
        <v>0</v>
      </c>
      <c r="W181" s="23"/>
      <c r="X181" s="70">
        <f t="shared" si="26"/>
        <v>22.13</v>
      </c>
      <c r="Y181" s="83">
        <f t="shared" si="22"/>
        <v>44.26</v>
      </c>
    </row>
    <row r="182" spans="1:25" ht="31.5" outlineLevel="6">
      <c r="A182" s="21" t="s">
        <v>136</v>
      </c>
      <c r="B182" s="9" t="s">
        <v>10</v>
      </c>
      <c r="C182" s="9" t="s">
        <v>262</v>
      </c>
      <c r="D182" s="9" t="s">
        <v>5</v>
      </c>
      <c r="E182" s="9"/>
      <c r="F182" s="10">
        <f t="shared" si="24"/>
        <v>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23"/>
      <c r="X182" s="70">
        <f t="shared" si="26"/>
        <v>22.13</v>
      </c>
      <c r="Y182" s="83">
        <f t="shared" si="22"/>
        <v>44.26</v>
      </c>
    </row>
    <row r="183" spans="1:25" ht="31.5" outlineLevel="6">
      <c r="A183" s="21" t="s">
        <v>138</v>
      </c>
      <c r="B183" s="9" t="s">
        <v>10</v>
      </c>
      <c r="C183" s="9" t="s">
        <v>263</v>
      </c>
      <c r="D183" s="9" t="s">
        <v>5</v>
      </c>
      <c r="E183" s="9"/>
      <c r="F183" s="10">
        <f t="shared" si="24"/>
        <v>50</v>
      </c>
      <c r="G183" s="10">
        <f aca="true" t="shared" si="28" ref="G183:V184">G184</f>
        <v>0</v>
      </c>
      <c r="H183" s="10">
        <f t="shared" si="28"/>
        <v>0</v>
      </c>
      <c r="I183" s="10">
        <f t="shared" si="28"/>
        <v>0</v>
      </c>
      <c r="J183" s="10">
        <f t="shared" si="28"/>
        <v>0</v>
      </c>
      <c r="K183" s="10">
        <f t="shared" si="28"/>
        <v>0</v>
      </c>
      <c r="L183" s="10">
        <f t="shared" si="28"/>
        <v>0</v>
      </c>
      <c r="M183" s="10">
        <f t="shared" si="28"/>
        <v>0</v>
      </c>
      <c r="N183" s="10">
        <f t="shared" si="28"/>
        <v>0</v>
      </c>
      <c r="O183" s="10">
        <f t="shared" si="28"/>
        <v>0</v>
      </c>
      <c r="P183" s="10">
        <f t="shared" si="28"/>
        <v>0</v>
      </c>
      <c r="Q183" s="10">
        <f t="shared" si="28"/>
        <v>0</v>
      </c>
      <c r="R183" s="10">
        <f t="shared" si="28"/>
        <v>0</v>
      </c>
      <c r="S183" s="10">
        <f t="shared" si="28"/>
        <v>0</v>
      </c>
      <c r="T183" s="10">
        <f t="shared" si="28"/>
        <v>0</v>
      </c>
      <c r="U183" s="10">
        <f t="shared" si="28"/>
        <v>0</v>
      </c>
      <c r="V183" s="10">
        <f t="shared" si="28"/>
        <v>0</v>
      </c>
      <c r="W183" s="23"/>
      <c r="X183" s="70">
        <f t="shared" si="26"/>
        <v>22.13</v>
      </c>
      <c r="Y183" s="83">
        <f t="shared" si="22"/>
        <v>44.26</v>
      </c>
    </row>
    <row r="184" spans="1:25" ht="47.25" outlineLevel="6">
      <c r="A184" s="42" t="s">
        <v>152</v>
      </c>
      <c r="B184" s="18" t="s">
        <v>10</v>
      </c>
      <c r="C184" s="18" t="s">
        <v>286</v>
      </c>
      <c r="D184" s="18" t="s">
        <v>5</v>
      </c>
      <c r="E184" s="18"/>
      <c r="F184" s="19">
        <f t="shared" si="24"/>
        <v>50</v>
      </c>
      <c r="G184" s="7">
        <f t="shared" si="28"/>
        <v>0</v>
      </c>
      <c r="H184" s="7">
        <f t="shared" si="28"/>
        <v>0</v>
      </c>
      <c r="I184" s="7">
        <f t="shared" si="28"/>
        <v>0</v>
      </c>
      <c r="J184" s="7">
        <f t="shared" si="28"/>
        <v>0</v>
      </c>
      <c r="K184" s="7">
        <f t="shared" si="28"/>
        <v>0</v>
      </c>
      <c r="L184" s="7">
        <f t="shared" si="28"/>
        <v>0</v>
      </c>
      <c r="M184" s="7">
        <f t="shared" si="28"/>
        <v>0</v>
      </c>
      <c r="N184" s="7">
        <f t="shared" si="28"/>
        <v>0</v>
      </c>
      <c r="O184" s="7">
        <f t="shared" si="28"/>
        <v>0</v>
      </c>
      <c r="P184" s="7">
        <f t="shared" si="28"/>
        <v>0</v>
      </c>
      <c r="Q184" s="7">
        <f t="shared" si="28"/>
        <v>0</v>
      </c>
      <c r="R184" s="7">
        <f t="shared" si="28"/>
        <v>0</v>
      </c>
      <c r="S184" s="7">
        <f t="shared" si="28"/>
        <v>0</v>
      </c>
      <c r="T184" s="7">
        <f t="shared" si="28"/>
        <v>0</v>
      </c>
      <c r="U184" s="7">
        <f t="shared" si="28"/>
        <v>0</v>
      </c>
      <c r="V184" s="7">
        <f t="shared" si="28"/>
        <v>0</v>
      </c>
      <c r="W184" s="23"/>
      <c r="X184" s="71">
        <f t="shared" si="26"/>
        <v>22.13</v>
      </c>
      <c r="Y184" s="83">
        <f t="shared" si="22"/>
        <v>44.26</v>
      </c>
    </row>
    <row r="185" spans="1:25" ht="15.75" outlineLevel="6">
      <c r="A185" s="5" t="s">
        <v>95</v>
      </c>
      <c r="B185" s="6" t="s">
        <v>10</v>
      </c>
      <c r="C185" s="6" t="s">
        <v>286</v>
      </c>
      <c r="D185" s="6" t="s">
        <v>96</v>
      </c>
      <c r="E185" s="6"/>
      <c r="F185" s="7">
        <f t="shared" si="24"/>
        <v>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23"/>
      <c r="X185" s="72">
        <f t="shared" si="26"/>
        <v>22.13</v>
      </c>
      <c r="Y185" s="83">
        <f t="shared" si="22"/>
        <v>44.26</v>
      </c>
    </row>
    <row r="186" spans="1:26" s="23" customFormat="1" ht="32.25" customHeight="1" outlineLevel="6">
      <c r="A186" s="39" t="s">
        <v>99</v>
      </c>
      <c r="B186" s="40" t="s">
        <v>10</v>
      </c>
      <c r="C186" s="40" t="s">
        <v>286</v>
      </c>
      <c r="D186" s="40" t="s">
        <v>100</v>
      </c>
      <c r="E186" s="40"/>
      <c r="F186" s="41">
        <v>50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X186" s="73">
        <v>22.13</v>
      </c>
      <c r="Y186" s="83">
        <f t="shared" si="22"/>
        <v>44.26</v>
      </c>
      <c r="Z186" s="91"/>
    </row>
    <row r="187" spans="1:26" s="23" customFormat="1" ht="48" customHeight="1" outlineLevel="3">
      <c r="A187" s="15" t="s">
        <v>57</v>
      </c>
      <c r="B187" s="16" t="s">
        <v>56</v>
      </c>
      <c r="C187" s="16" t="s">
        <v>261</v>
      </c>
      <c r="D187" s="16" t="s">
        <v>5</v>
      </c>
      <c r="E187" s="16"/>
      <c r="F187" s="69">
        <f>F194+F211+F188</f>
        <v>21764.28</v>
      </c>
      <c r="G187" s="17" t="e">
        <f aca="true" t="shared" si="29" ref="G187:V187">G194+G211</f>
        <v>#REF!</v>
      </c>
      <c r="H187" s="17" t="e">
        <f t="shared" si="29"/>
        <v>#REF!</v>
      </c>
      <c r="I187" s="17" t="e">
        <f t="shared" si="29"/>
        <v>#REF!</v>
      </c>
      <c r="J187" s="17" t="e">
        <f t="shared" si="29"/>
        <v>#REF!</v>
      </c>
      <c r="K187" s="17" t="e">
        <f t="shared" si="29"/>
        <v>#REF!</v>
      </c>
      <c r="L187" s="17" t="e">
        <f t="shared" si="29"/>
        <v>#REF!</v>
      </c>
      <c r="M187" s="17" t="e">
        <f t="shared" si="29"/>
        <v>#REF!</v>
      </c>
      <c r="N187" s="17" t="e">
        <f t="shared" si="29"/>
        <v>#REF!</v>
      </c>
      <c r="O187" s="17" t="e">
        <f t="shared" si="29"/>
        <v>#REF!</v>
      </c>
      <c r="P187" s="17" t="e">
        <f t="shared" si="29"/>
        <v>#REF!</v>
      </c>
      <c r="Q187" s="17" t="e">
        <f t="shared" si="29"/>
        <v>#REF!</v>
      </c>
      <c r="R187" s="17" t="e">
        <f t="shared" si="29"/>
        <v>#REF!</v>
      </c>
      <c r="S187" s="17" t="e">
        <f t="shared" si="29"/>
        <v>#REF!</v>
      </c>
      <c r="T187" s="17" t="e">
        <f t="shared" si="29"/>
        <v>#REF!</v>
      </c>
      <c r="U187" s="17" t="e">
        <f t="shared" si="29"/>
        <v>#REF!</v>
      </c>
      <c r="V187" s="17" t="e">
        <f t="shared" si="29"/>
        <v>#REF!</v>
      </c>
      <c r="X187" s="69">
        <f>X194+X211+X188</f>
        <v>2639.5379999999996</v>
      </c>
      <c r="Y187" s="83">
        <f t="shared" si="22"/>
        <v>12.127844339440587</v>
      </c>
      <c r="Z187" s="91"/>
    </row>
    <row r="188" spans="1:26" s="23" customFormat="1" ht="34.5" customHeight="1" outlineLevel="3">
      <c r="A188" s="60" t="s">
        <v>213</v>
      </c>
      <c r="B188" s="9" t="s">
        <v>215</v>
      </c>
      <c r="C188" s="9" t="s">
        <v>261</v>
      </c>
      <c r="D188" s="9" t="s">
        <v>5</v>
      </c>
      <c r="E188" s="9"/>
      <c r="F188" s="70">
        <f>F189</f>
        <v>379.28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X188" s="70">
        <f>X189</f>
        <v>0</v>
      </c>
      <c r="Y188" s="83">
        <f t="shared" si="22"/>
        <v>0</v>
      </c>
      <c r="Z188" s="91"/>
    </row>
    <row r="189" spans="1:26" s="23" customFormat="1" ht="30.75" customHeight="1" outlineLevel="3">
      <c r="A189" s="21" t="s">
        <v>136</v>
      </c>
      <c r="B189" s="9" t="s">
        <v>215</v>
      </c>
      <c r="C189" s="9" t="s">
        <v>262</v>
      </c>
      <c r="D189" s="9" t="s">
        <v>5</v>
      </c>
      <c r="E189" s="9"/>
      <c r="F189" s="70">
        <f>F190</f>
        <v>379.28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X189" s="70">
        <f>X190</f>
        <v>0</v>
      </c>
      <c r="Y189" s="83">
        <f t="shared" si="22"/>
        <v>0</v>
      </c>
      <c r="Z189" s="91"/>
    </row>
    <row r="190" spans="1:26" s="23" customFormat="1" ht="32.25" customHeight="1" outlineLevel="4">
      <c r="A190" s="21" t="s">
        <v>138</v>
      </c>
      <c r="B190" s="9" t="s">
        <v>215</v>
      </c>
      <c r="C190" s="9" t="s">
        <v>263</v>
      </c>
      <c r="D190" s="9" t="s">
        <v>5</v>
      </c>
      <c r="E190" s="9"/>
      <c r="F190" s="70">
        <f>F191</f>
        <v>379.28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X190" s="70">
        <f>X191</f>
        <v>0</v>
      </c>
      <c r="Y190" s="83">
        <f t="shared" si="22"/>
        <v>0</v>
      </c>
      <c r="Z190" s="91"/>
    </row>
    <row r="191" spans="1:26" s="23" customFormat="1" ht="47.25" outlineLevel="5">
      <c r="A191" s="54" t="s">
        <v>214</v>
      </c>
      <c r="B191" s="18" t="s">
        <v>215</v>
      </c>
      <c r="C191" s="18" t="s">
        <v>287</v>
      </c>
      <c r="D191" s="18" t="s">
        <v>5</v>
      </c>
      <c r="E191" s="18"/>
      <c r="F191" s="71">
        <f>F192</f>
        <v>379.28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X191" s="71">
        <f>X192</f>
        <v>0</v>
      </c>
      <c r="Y191" s="83">
        <f t="shared" si="22"/>
        <v>0</v>
      </c>
      <c r="Z191" s="91"/>
    </row>
    <row r="192" spans="1:26" s="23" customFormat="1" ht="18.75" outlineLevel="5">
      <c r="A192" s="5" t="s">
        <v>95</v>
      </c>
      <c r="B192" s="6" t="s">
        <v>215</v>
      </c>
      <c r="C192" s="6" t="s">
        <v>287</v>
      </c>
      <c r="D192" s="6" t="s">
        <v>96</v>
      </c>
      <c r="E192" s="6"/>
      <c r="F192" s="72">
        <f>F193</f>
        <v>379.28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X192" s="72">
        <f>X193</f>
        <v>0</v>
      </c>
      <c r="Y192" s="83">
        <f t="shared" si="22"/>
        <v>0</v>
      </c>
      <c r="Z192" s="91"/>
    </row>
    <row r="193" spans="1:26" s="23" customFormat="1" ht="31.5" outlineLevel="6">
      <c r="A193" s="39" t="s">
        <v>99</v>
      </c>
      <c r="B193" s="40" t="s">
        <v>215</v>
      </c>
      <c r="C193" s="40" t="s">
        <v>287</v>
      </c>
      <c r="D193" s="40" t="s">
        <v>100</v>
      </c>
      <c r="E193" s="40"/>
      <c r="F193" s="73">
        <v>379.28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X193" s="73">
        <v>0</v>
      </c>
      <c r="Y193" s="83">
        <f t="shared" si="22"/>
        <v>0</v>
      </c>
      <c r="Z193" s="91"/>
    </row>
    <row r="194" spans="1:26" s="23" customFormat="1" ht="15.75" outlineLevel="6">
      <c r="A194" s="21" t="s">
        <v>63</v>
      </c>
      <c r="B194" s="9" t="s">
        <v>62</v>
      </c>
      <c r="C194" s="9" t="s">
        <v>261</v>
      </c>
      <c r="D194" s="9" t="s">
        <v>5</v>
      </c>
      <c r="E194" s="9"/>
      <c r="F194" s="70">
        <f>F195+F207</f>
        <v>21085</v>
      </c>
      <c r="G194" s="10">
        <f aca="true" t="shared" si="30" ref="G194:V195">G195</f>
        <v>0</v>
      </c>
      <c r="H194" s="10">
        <f t="shared" si="30"/>
        <v>0</v>
      </c>
      <c r="I194" s="10">
        <f t="shared" si="30"/>
        <v>0</v>
      </c>
      <c r="J194" s="10">
        <f t="shared" si="30"/>
        <v>0</v>
      </c>
      <c r="K194" s="10">
        <f t="shared" si="30"/>
        <v>0</v>
      </c>
      <c r="L194" s="10">
        <f t="shared" si="30"/>
        <v>0</v>
      </c>
      <c r="M194" s="10">
        <f t="shared" si="30"/>
        <v>0</v>
      </c>
      <c r="N194" s="10">
        <f t="shared" si="30"/>
        <v>0</v>
      </c>
      <c r="O194" s="10">
        <f t="shared" si="30"/>
        <v>0</v>
      </c>
      <c r="P194" s="10">
        <f t="shared" si="30"/>
        <v>0</v>
      </c>
      <c r="Q194" s="10">
        <f t="shared" si="30"/>
        <v>0</v>
      </c>
      <c r="R194" s="10">
        <f t="shared" si="30"/>
        <v>0</v>
      </c>
      <c r="S194" s="10">
        <f t="shared" si="30"/>
        <v>0</v>
      </c>
      <c r="T194" s="10">
        <f t="shared" si="30"/>
        <v>0</v>
      </c>
      <c r="U194" s="10">
        <f t="shared" si="30"/>
        <v>0</v>
      </c>
      <c r="V194" s="10">
        <f t="shared" si="30"/>
        <v>0</v>
      </c>
      <c r="X194" s="70">
        <f>X195+X207</f>
        <v>2611.5379999999996</v>
      </c>
      <c r="Y194" s="83">
        <f t="shared" si="22"/>
        <v>12.385762390324874</v>
      </c>
      <c r="Z194" s="91"/>
    </row>
    <row r="195" spans="1:26" s="23" customFormat="1" ht="31.5" outlineLevel="6">
      <c r="A195" s="8" t="s">
        <v>230</v>
      </c>
      <c r="B195" s="9" t="s">
        <v>62</v>
      </c>
      <c r="C195" s="9" t="s">
        <v>288</v>
      </c>
      <c r="D195" s="9" t="s">
        <v>5</v>
      </c>
      <c r="E195" s="9"/>
      <c r="F195" s="70">
        <f>F196+F204+F199+F202</f>
        <v>19550</v>
      </c>
      <c r="G195" s="10">
        <f t="shared" si="30"/>
        <v>0</v>
      </c>
      <c r="H195" s="10">
        <f t="shared" si="30"/>
        <v>0</v>
      </c>
      <c r="I195" s="10">
        <f t="shared" si="30"/>
        <v>0</v>
      </c>
      <c r="J195" s="10">
        <f t="shared" si="30"/>
        <v>0</v>
      </c>
      <c r="K195" s="10">
        <f t="shared" si="30"/>
        <v>0</v>
      </c>
      <c r="L195" s="10">
        <f t="shared" si="30"/>
        <v>0</v>
      </c>
      <c r="M195" s="10">
        <f t="shared" si="30"/>
        <v>0</v>
      </c>
      <c r="N195" s="10">
        <f t="shared" si="30"/>
        <v>0</v>
      </c>
      <c r="O195" s="10">
        <f t="shared" si="30"/>
        <v>0</v>
      </c>
      <c r="P195" s="10">
        <f t="shared" si="30"/>
        <v>0</v>
      </c>
      <c r="Q195" s="10">
        <f t="shared" si="30"/>
        <v>0</v>
      </c>
      <c r="R195" s="10">
        <f t="shared" si="30"/>
        <v>0</v>
      </c>
      <c r="S195" s="10">
        <f t="shared" si="30"/>
        <v>0</v>
      </c>
      <c r="T195" s="10">
        <f t="shared" si="30"/>
        <v>0</v>
      </c>
      <c r="U195" s="10">
        <f t="shared" si="30"/>
        <v>0</v>
      </c>
      <c r="V195" s="10">
        <f t="shared" si="30"/>
        <v>0</v>
      </c>
      <c r="X195" s="70">
        <f>X196+X204+X199+X202</f>
        <v>2277.3379999999997</v>
      </c>
      <c r="Y195" s="83">
        <f t="shared" si="22"/>
        <v>11.648787723785164</v>
      </c>
      <c r="Z195" s="91"/>
    </row>
    <row r="196" spans="1:26" s="23" customFormat="1" ht="47.25" outlineLevel="6">
      <c r="A196" s="42" t="s">
        <v>153</v>
      </c>
      <c r="B196" s="18" t="s">
        <v>62</v>
      </c>
      <c r="C196" s="18" t="s">
        <v>289</v>
      </c>
      <c r="D196" s="18" t="s">
        <v>5</v>
      </c>
      <c r="E196" s="18"/>
      <c r="F196" s="71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71">
        <f>X197</f>
        <v>0</v>
      </c>
      <c r="Y196" s="83">
        <v>0</v>
      </c>
      <c r="Z196" s="91"/>
    </row>
    <row r="197" spans="1:26" s="23" customFormat="1" ht="15.75" outlineLevel="6">
      <c r="A197" s="5" t="s">
        <v>95</v>
      </c>
      <c r="B197" s="6" t="s">
        <v>62</v>
      </c>
      <c r="C197" s="6" t="s">
        <v>289</v>
      </c>
      <c r="D197" s="6" t="s">
        <v>96</v>
      </c>
      <c r="E197" s="6"/>
      <c r="F197" s="72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72">
        <f>X198</f>
        <v>0</v>
      </c>
      <c r="Y197" s="83">
        <v>0</v>
      </c>
      <c r="Z197" s="91"/>
    </row>
    <row r="198" spans="1:26" s="23" customFormat="1" ht="31.5" outlineLevel="6">
      <c r="A198" s="39" t="s">
        <v>99</v>
      </c>
      <c r="B198" s="40" t="s">
        <v>62</v>
      </c>
      <c r="C198" s="40" t="s">
        <v>289</v>
      </c>
      <c r="D198" s="40" t="s">
        <v>100</v>
      </c>
      <c r="E198" s="40"/>
      <c r="F198" s="73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73">
        <v>0</v>
      </c>
      <c r="Y198" s="83">
        <v>0</v>
      </c>
      <c r="Z198" s="91"/>
    </row>
    <row r="199" spans="1:26" s="23" customFormat="1" ht="63" outlineLevel="6">
      <c r="A199" s="42" t="s">
        <v>222</v>
      </c>
      <c r="B199" s="18" t="s">
        <v>62</v>
      </c>
      <c r="C199" s="18" t="s">
        <v>290</v>
      </c>
      <c r="D199" s="18" t="s">
        <v>5</v>
      </c>
      <c r="E199" s="18"/>
      <c r="F199" s="71">
        <f>F200</f>
        <v>10850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71">
        <f>X200</f>
        <v>958.838</v>
      </c>
      <c r="Y199" s="83">
        <f t="shared" si="22"/>
        <v>8.83721658986175</v>
      </c>
      <c r="Z199" s="91"/>
    </row>
    <row r="200" spans="1:26" s="23" customFormat="1" ht="15.75" outlineLevel="6">
      <c r="A200" s="5" t="s">
        <v>95</v>
      </c>
      <c r="B200" s="6" t="s">
        <v>62</v>
      </c>
      <c r="C200" s="6" t="s">
        <v>290</v>
      </c>
      <c r="D200" s="6" t="s">
        <v>96</v>
      </c>
      <c r="E200" s="6"/>
      <c r="F200" s="72">
        <f>F201</f>
        <v>10850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72">
        <f>X201</f>
        <v>958.838</v>
      </c>
      <c r="Y200" s="83">
        <f t="shared" si="22"/>
        <v>8.83721658986175</v>
      </c>
      <c r="Z200" s="91"/>
    </row>
    <row r="201" spans="1:26" s="23" customFormat="1" ht="31.5" outlineLevel="6">
      <c r="A201" s="39" t="s">
        <v>99</v>
      </c>
      <c r="B201" s="40" t="s">
        <v>62</v>
      </c>
      <c r="C201" s="40" t="s">
        <v>290</v>
      </c>
      <c r="D201" s="40" t="s">
        <v>100</v>
      </c>
      <c r="E201" s="40"/>
      <c r="F201" s="73">
        <v>10850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73">
        <v>958.838</v>
      </c>
      <c r="Y201" s="83">
        <f t="shared" si="22"/>
        <v>8.83721658986175</v>
      </c>
      <c r="Z201" s="91"/>
    </row>
    <row r="202" spans="1:26" s="23" customFormat="1" ht="51.75" customHeight="1" outlineLevel="6">
      <c r="A202" s="42" t="s">
        <v>223</v>
      </c>
      <c r="B202" s="18" t="s">
        <v>62</v>
      </c>
      <c r="C202" s="18" t="s">
        <v>291</v>
      </c>
      <c r="D202" s="18" t="s">
        <v>5</v>
      </c>
      <c r="E202" s="18"/>
      <c r="F202" s="71">
        <f>F203</f>
        <v>8700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71">
        <f>X203</f>
        <v>1318.5</v>
      </c>
      <c r="Y202" s="83">
        <f t="shared" si="22"/>
        <v>15.155172413793103</v>
      </c>
      <c r="Z202" s="91"/>
    </row>
    <row r="203" spans="1:26" s="23" customFormat="1" ht="15.75" outlineLevel="6">
      <c r="A203" s="39" t="s">
        <v>120</v>
      </c>
      <c r="B203" s="40" t="s">
        <v>62</v>
      </c>
      <c r="C203" s="40" t="s">
        <v>291</v>
      </c>
      <c r="D203" s="40" t="s">
        <v>119</v>
      </c>
      <c r="E203" s="40"/>
      <c r="F203" s="73">
        <v>8700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73">
        <v>1318.5</v>
      </c>
      <c r="Y203" s="83">
        <f t="shared" si="22"/>
        <v>15.155172413793103</v>
      </c>
      <c r="Z203" s="91"/>
    </row>
    <row r="204" spans="1:26" s="23" customFormat="1" ht="31.5" outlineLevel="6">
      <c r="A204" s="74" t="s">
        <v>207</v>
      </c>
      <c r="B204" s="18" t="s">
        <v>62</v>
      </c>
      <c r="C204" s="18" t="s">
        <v>292</v>
      </c>
      <c r="D204" s="18" t="s">
        <v>5</v>
      </c>
      <c r="E204" s="18"/>
      <c r="F204" s="71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71">
        <f>X205</f>
        <v>0</v>
      </c>
      <c r="Y204" s="83">
        <v>0</v>
      </c>
      <c r="Z204" s="91"/>
    </row>
    <row r="205" spans="1:26" s="23" customFormat="1" ht="49.5" customHeight="1" outlineLevel="6">
      <c r="A205" s="5" t="s">
        <v>95</v>
      </c>
      <c r="B205" s="6" t="s">
        <v>62</v>
      </c>
      <c r="C205" s="6" t="s">
        <v>292</v>
      </c>
      <c r="D205" s="6" t="s">
        <v>96</v>
      </c>
      <c r="E205" s="6"/>
      <c r="F205" s="72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72">
        <f>X206</f>
        <v>0</v>
      </c>
      <c r="Y205" s="83">
        <v>0</v>
      </c>
      <c r="Z205" s="91"/>
    </row>
    <row r="206" spans="1:26" s="23" customFormat="1" ht="31.5" outlineLevel="6">
      <c r="A206" s="39" t="s">
        <v>99</v>
      </c>
      <c r="B206" s="40" t="s">
        <v>62</v>
      </c>
      <c r="C206" s="40" t="s">
        <v>292</v>
      </c>
      <c r="D206" s="40" t="s">
        <v>100</v>
      </c>
      <c r="E206" s="40"/>
      <c r="F206" s="73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73">
        <v>0</v>
      </c>
      <c r="Y206" s="83">
        <v>0</v>
      </c>
      <c r="Z206" s="91"/>
    </row>
    <row r="207" spans="1:26" s="23" customFormat="1" ht="47.25" outlineLevel="6">
      <c r="A207" s="8" t="s">
        <v>385</v>
      </c>
      <c r="B207" s="9" t="s">
        <v>62</v>
      </c>
      <c r="C207" s="9" t="s">
        <v>293</v>
      </c>
      <c r="D207" s="9" t="s">
        <v>5</v>
      </c>
      <c r="E207" s="9"/>
      <c r="F207" s="70">
        <f>F208</f>
        <v>1535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70">
        <f>X208</f>
        <v>334.2</v>
      </c>
      <c r="Y207" s="83">
        <f aca="true" t="shared" si="31" ref="Y207:Y270">X207/F207*100</f>
        <v>21.771986970684036</v>
      </c>
      <c r="Z207" s="91"/>
    </row>
    <row r="208" spans="1:26" s="23" customFormat="1" ht="47.25" outlineLevel="6">
      <c r="A208" s="42" t="s">
        <v>157</v>
      </c>
      <c r="B208" s="18" t="s">
        <v>62</v>
      </c>
      <c r="C208" s="18" t="s">
        <v>297</v>
      </c>
      <c r="D208" s="18" t="s">
        <v>5</v>
      </c>
      <c r="E208" s="18"/>
      <c r="F208" s="71">
        <f>F209</f>
        <v>1535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71">
        <f>X209</f>
        <v>334.2</v>
      </c>
      <c r="Y208" s="83">
        <f t="shared" si="31"/>
        <v>21.771986970684036</v>
      </c>
      <c r="Z208" s="91"/>
    </row>
    <row r="209" spans="1:26" s="23" customFormat="1" ht="15.75" outlineLevel="6">
      <c r="A209" s="5" t="s">
        <v>95</v>
      </c>
      <c r="B209" s="6" t="s">
        <v>62</v>
      </c>
      <c r="C209" s="6" t="s">
        <v>297</v>
      </c>
      <c r="D209" s="6" t="s">
        <v>96</v>
      </c>
      <c r="E209" s="6"/>
      <c r="F209" s="72">
        <f>F210</f>
        <v>1535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72">
        <f>X210</f>
        <v>334.2</v>
      </c>
      <c r="Y209" s="83">
        <f t="shared" si="31"/>
        <v>21.771986970684036</v>
      </c>
      <c r="Z209" s="91"/>
    </row>
    <row r="210" spans="1:26" s="23" customFormat="1" ht="31.5" outlineLevel="6">
      <c r="A210" s="39" t="s">
        <v>99</v>
      </c>
      <c r="B210" s="40" t="s">
        <v>62</v>
      </c>
      <c r="C210" s="40" t="s">
        <v>297</v>
      </c>
      <c r="D210" s="40" t="s">
        <v>100</v>
      </c>
      <c r="E210" s="40"/>
      <c r="F210" s="73">
        <v>1535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73">
        <v>334.2</v>
      </c>
      <c r="Y210" s="83">
        <f t="shared" si="31"/>
        <v>21.771986970684036</v>
      </c>
      <c r="Z210" s="91"/>
    </row>
    <row r="211" spans="1:26" s="23" customFormat="1" ht="15.75" outlineLevel="6">
      <c r="A211" s="8" t="s">
        <v>35</v>
      </c>
      <c r="B211" s="9" t="s">
        <v>11</v>
      </c>
      <c r="C211" s="9" t="s">
        <v>261</v>
      </c>
      <c r="D211" s="9" t="s">
        <v>5</v>
      </c>
      <c r="E211" s="9"/>
      <c r="F211" s="70">
        <f>F212+F217</f>
        <v>300</v>
      </c>
      <c r="G211" s="10" t="e">
        <f>G214+#REF!+G217+#REF!</f>
        <v>#REF!</v>
      </c>
      <c r="H211" s="10" t="e">
        <f>H214+#REF!+H217+#REF!</f>
        <v>#REF!</v>
      </c>
      <c r="I211" s="10" t="e">
        <f>I214+#REF!+I217+#REF!</f>
        <v>#REF!</v>
      </c>
      <c r="J211" s="10" t="e">
        <f>J214+#REF!+J217+#REF!</f>
        <v>#REF!</v>
      </c>
      <c r="K211" s="10" t="e">
        <f>K214+#REF!+K217+#REF!</f>
        <v>#REF!</v>
      </c>
      <c r="L211" s="10" t="e">
        <f>L214+#REF!+L217+#REF!</f>
        <v>#REF!</v>
      </c>
      <c r="M211" s="10" t="e">
        <f>M214+#REF!+M217+#REF!</f>
        <v>#REF!</v>
      </c>
      <c r="N211" s="10" t="e">
        <f>N214+#REF!+N217+#REF!</f>
        <v>#REF!</v>
      </c>
      <c r="O211" s="10" t="e">
        <f>O214+#REF!+O217+#REF!</f>
        <v>#REF!</v>
      </c>
      <c r="P211" s="10" t="e">
        <f>P214+#REF!+P217+#REF!</f>
        <v>#REF!</v>
      </c>
      <c r="Q211" s="10" t="e">
        <f>Q214+#REF!+Q217+#REF!</f>
        <v>#REF!</v>
      </c>
      <c r="R211" s="10" t="e">
        <f>R214+#REF!+R217+#REF!</f>
        <v>#REF!</v>
      </c>
      <c r="S211" s="10" t="e">
        <f>S214+#REF!+S217+#REF!</f>
        <v>#REF!</v>
      </c>
      <c r="T211" s="10" t="e">
        <f>T214+#REF!+T217+#REF!</f>
        <v>#REF!</v>
      </c>
      <c r="U211" s="10" t="e">
        <f>U214+#REF!+U217+#REF!</f>
        <v>#REF!</v>
      </c>
      <c r="V211" s="10" t="e">
        <f>V214+#REF!+V217+#REF!</f>
        <v>#REF!</v>
      </c>
      <c r="X211" s="70">
        <f>X212+X217</f>
        <v>28</v>
      </c>
      <c r="Y211" s="83">
        <f t="shared" si="31"/>
        <v>9.333333333333334</v>
      </c>
      <c r="Z211" s="91"/>
    </row>
    <row r="212" spans="1:26" s="23" customFormat="1" ht="31.5" outlineLevel="6">
      <c r="A212" s="21" t="s">
        <v>136</v>
      </c>
      <c r="B212" s="9" t="s">
        <v>11</v>
      </c>
      <c r="C212" s="9" t="s">
        <v>262</v>
      </c>
      <c r="D212" s="9" t="s">
        <v>5</v>
      </c>
      <c r="E212" s="9"/>
      <c r="F212" s="70">
        <f>F213</f>
        <v>200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X212" s="70">
        <f>X213</f>
        <v>28</v>
      </c>
      <c r="Y212" s="83">
        <f t="shared" si="31"/>
        <v>14.000000000000002</v>
      </c>
      <c r="Z212" s="91"/>
    </row>
    <row r="213" spans="1:26" s="23" customFormat="1" ht="31.5" outlineLevel="6">
      <c r="A213" s="21" t="s">
        <v>138</v>
      </c>
      <c r="B213" s="9" t="s">
        <v>11</v>
      </c>
      <c r="C213" s="9" t="s">
        <v>262</v>
      </c>
      <c r="D213" s="9" t="s">
        <v>5</v>
      </c>
      <c r="E213" s="9"/>
      <c r="F213" s="70">
        <f>F214</f>
        <v>200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X213" s="70">
        <f>X214</f>
        <v>28</v>
      </c>
      <c r="Y213" s="83">
        <f t="shared" si="31"/>
        <v>14.000000000000002</v>
      </c>
      <c r="Z213" s="91"/>
    </row>
    <row r="214" spans="1:26" s="23" customFormat="1" ht="31.5" outlineLevel="6">
      <c r="A214" s="54" t="s">
        <v>154</v>
      </c>
      <c r="B214" s="18" t="s">
        <v>11</v>
      </c>
      <c r="C214" s="18" t="s">
        <v>294</v>
      </c>
      <c r="D214" s="18" t="s">
        <v>5</v>
      </c>
      <c r="E214" s="18"/>
      <c r="F214" s="71">
        <f>F215</f>
        <v>200</v>
      </c>
      <c r="G214" s="10">
        <f aca="true" t="shared" si="32" ref="G214:V214">G215</f>
        <v>0</v>
      </c>
      <c r="H214" s="10">
        <f t="shared" si="32"/>
        <v>0</v>
      </c>
      <c r="I214" s="10">
        <f t="shared" si="32"/>
        <v>0</v>
      </c>
      <c r="J214" s="10">
        <f t="shared" si="32"/>
        <v>0</v>
      </c>
      <c r="K214" s="10">
        <f t="shared" si="32"/>
        <v>0</v>
      </c>
      <c r="L214" s="10">
        <f t="shared" si="32"/>
        <v>0</v>
      </c>
      <c r="M214" s="10">
        <f t="shared" si="32"/>
        <v>0</v>
      </c>
      <c r="N214" s="10">
        <f t="shared" si="32"/>
        <v>0</v>
      </c>
      <c r="O214" s="10">
        <f t="shared" si="32"/>
        <v>0</v>
      </c>
      <c r="P214" s="10">
        <f t="shared" si="32"/>
        <v>0</v>
      </c>
      <c r="Q214" s="10">
        <f t="shared" si="32"/>
        <v>0</v>
      </c>
      <c r="R214" s="10">
        <f t="shared" si="32"/>
        <v>0</v>
      </c>
      <c r="S214" s="10">
        <f t="shared" si="32"/>
        <v>0</v>
      </c>
      <c r="T214" s="10">
        <f t="shared" si="32"/>
        <v>0</v>
      </c>
      <c r="U214" s="10">
        <f t="shared" si="32"/>
        <v>0</v>
      </c>
      <c r="V214" s="10">
        <f t="shared" si="32"/>
        <v>0</v>
      </c>
      <c r="X214" s="71">
        <f>X215</f>
        <v>28</v>
      </c>
      <c r="Y214" s="83">
        <f t="shared" si="31"/>
        <v>14.000000000000002</v>
      </c>
      <c r="Z214" s="91"/>
    </row>
    <row r="215" spans="1:26" s="23" customFormat="1" ht="15.75" outlineLevel="6">
      <c r="A215" s="5" t="s">
        <v>95</v>
      </c>
      <c r="B215" s="6" t="s">
        <v>11</v>
      </c>
      <c r="C215" s="6" t="s">
        <v>294</v>
      </c>
      <c r="D215" s="6" t="s">
        <v>96</v>
      </c>
      <c r="E215" s="6"/>
      <c r="F215" s="72">
        <f>F216</f>
        <v>200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72">
        <f>X216</f>
        <v>28</v>
      </c>
      <c r="Y215" s="83">
        <f t="shared" si="31"/>
        <v>14.000000000000002</v>
      </c>
      <c r="Z215" s="91"/>
    </row>
    <row r="216" spans="1:26" s="23" customFormat="1" ht="31.5" outlineLevel="6">
      <c r="A216" s="39" t="s">
        <v>99</v>
      </c>
      <c r="B216" s="40" t="s">
        <v>11</v>
      </c>
      <c r="C216" s="40" t="s">
        <v>294</v>
      </c>
      <c r="D216" s="40" t="s">
        <v>100</v>
      </c>
      <c r="E216" s="40"/>
      <c r="F216" s="73">
        <v>200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73">
        <v>28</v>
      </c>
      <c r="Y216" s="83">
        <f t="shared" si="31"/>
        <v>14.000000000000002</v>
      </c>
      <c r="Z216" s="91"/>
    </row>
    <row r="217" spans="1:26" s="23" customFormat="1" ht="15.75" outlineLevel="3">
      <c r="A217" s="13" t="s">
        <v>146</v>
      </c>
      <c r="B217" s="9" t="s">
        <v>11</v>
      </c>
      <c r="C217" s="9" t="s">
        <v>261</v>
      </c>
      <c r="D217" s="9" t="s">
        <v>5</v>
      </c>
      <c r="E217" s="9"/>
      <c r="F217" s="70">
        <f>F218+F224</f>
        <v>100</v>
      </c>
      <c r="G217" s="10" t="e">
        <f>#REF!</f>
        <v>#REF!</v>
      </c>
      <c r="H217" s="10" t="e">
        <f>#REF!</f>
        <v>#REF!</v>
      </c>
      <c r="I217" s="10" t="e">
        <f>#REF!</f>
        <v>#REF!</v>
      </c>
      <c r="J217" s="10" t="e">
        <f>#REF!</f>
        <v>#REF!</v>
      </c>
      <c r="K217" s="10" t="e">
        <f>#REF!</f>
        <v>#REF!</v>
      </c>
      <c r="L217" s="10" t="e">
        <f>#REF!</f>
        <v>#REF!</v>
      </c>
      <c r="M217" s="10" t="e">
        <f>#REF!</f>
        <v>#REF!</v>
      </c>
      <c r="N217" s="10" t="e">
        <f>#REF!</f>
        <v>#REF!</v>
      </c>
      <c r="O217" s="10" t="e">
        <f>#REF!</f>
        <v>#REF!</v>
      </c>
      <c r="P217" s="10" t="e">
        <f>#REF!</f>
        <v>#REF!</v>
      </c>
      <c r="Q217" s="10" t="e">
        <f>#REF!</f>
        <v>#REF!</v>
      </c>
      <c r="R217" s="10" t="e">
        <f>#REF!</f>
        <v>#REF!</v>
      </c>
      <c r="S217" s="10" t="e">
        <f>#REF!</f>
        <v>#REF!</v>
      </c>
      <c r="T217" s="10" t="e">
        <f>#REF!</f>
        <v>#REF!</v>
      </c>
      <c r="U217" s="10" t="e">
        <f>#REF!</f>
        <v>#REF!</v>
      </c>
      <c r="V217" s="10" t="e">
        <f>#REF!</f>
        <v>#REF!</v>
      </c>
      <c r="X217" s="70">
        <f>X218+X224</f>
        <v>0</v>
      </c>
      <c r="Y217" s="83">
        <f t="shared" si="31"/>
        <v>0</v>
      </c>
      <c r="Z217" s="91"/>
    </row>
    <row r="218" spans="1:26" s="23" customFormat="1" ht="31.5" outlineLevel="3">
      <c r="A218" s="42" t="s">
        <v>231</v>
      </c>
      <c r="B218" s="18" t="s">
        <v>11</v>
      </c>
      <c r="C218" s="18" t="s">
        <v>295</v>
      </c>
      <c r="D218" s="18" t="s">
        <v>5</v>
      </c>
      <c r="E218" s="18"/>
      <c r="F218" s="71">
        <f>F219+F222+F223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1">
        <f>X219+X222+X223</f>
        <v>0</v>
      </c>
      <c r="Y218" s="83">
        <f t="shared" si="31"/>
        <v>0</v>
      </c>
      <c r="Z218" s="91"/>
    </row>
    <row r="219" spans="1:26" s="23" customFormat="1" ht="47.25" outlineLevel="3">
      <c r="A219" s="5" t="s">
        <v>155</v>
      </c>
      <c r="B219" s="6" t="s">
        <v>11</v>
      </c>
      <c r="C219" s="6" t="s">
        <v>296</v>
      </c>
      <c r="D219" s="6" t="s">
        <v>5</v>
      </c>
      <c r="E219" s="6"/>
      <c r="F219" s="72">
        <f>F220</f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72">
        <f>X220</f>
        <v>0</v>
      </c>
      <c r="Y219" s="83">
        <f t="shared" si="31"/>
        <v>0</v>
      </c>
      <c r="Z219" s="91"/>
    </row>
    <row r="220" spans="1:26" s="23" customFormat="1" ht="33" customHeight="1" outlineLevel="4">
      <c r="A220" s="39" t="s">
        <v>95</v>
      </c>
      <c r="B220" s="40" t="s">
        <v>11</v>
      </c>
      <c r="C220" s="40" t="s">
        <v>296</v>
      </c>
      <c r="D220" s="40" t="s">
        <v>96</v>
      </c>
      <c r="E220" s="40"/>
      <c r="F220" s="73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73">
        <f>X221</f>
        <v>0</v>
      </c>
      <c r="Y220" s="83">
        <f t="shared" si="31"/>
        <v>0</v>
      </c>
      <c r="Z220" s="91"/>
    </row>
    <row r="221" spans="1:26" s="23" customFormat="1" ht="31.5" outlineLevel="5">
      <c r="A221" s="39" t="s">
        <v>99</v>
      </c>
      <c r="B221" s="40" t="s">
        <v>11</v>
      </c>
      <c r="C221" s="40" t="s">
        <v>296</v>
      </c>
      <c r="D221" s="40" t="s">
        <v>100</v>
      </c>
      <c r="E221" s="40"/>
      <c r="F221" s="73"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73">
        <v>0</v>
      </c>
      <c r="Y221" s="83">
        <f t="shared" si="31"/>
        <v>0</v>
      </c>
      <c r="Z221" s="91"/>
    </row>
    <row r="222" spans="1:26" s="23" customFormat="1" ht="31.5" outlineLevel="5">
      <c r="A222" s="5" t="s">
        <v>156</v>
      </c>
      <c r="B222" s="6" t="s">
        <v>11</v>
      </c>
      <c r="C222" s="6" t="s">
        <v>390</v>
      </c>
      <c r="D222" s="6" t="s">
        <v>391</v>
      </c>
      <c r="E222" s="6"/>
      <c r="F222" s="72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72">
        <v>0</v>
      </c>
      <c r="Y222" s="83">
        <f t="shared" si="31"/>
        <v>0</v>
      </c>
      <c r="Z222" s="91"/>
    </row>
    <row r="223" spans="1:26" s="23" customFormat="1" ht="31.5" outlineLevel="5">
      <c r="A223" s="5" t="s">
        <v>208</v>
      </c>
      <c r="B223" s="6" t="s">
        <v>11</v>
      </c>
      <c r="C223" s="6" t="s">
        <v>389</v>
      </c>
      <c r="D223" s="6" t="s">
        <v>391</v>
      </c>
      <c r="E223" s="6"/>
      <c r="F223" s="72"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72">
        <v>0</v>
      </c>
      <c r="Y223" s="83">
        <v>0</v>
      </c>
      <c r="Z223" s="91"/>
    </row>
    <row r="224" spans="1:26" s="23" customFormat="1" ht="33" customHeight="1" outlineLevel="5">
      <c r="A224" s="42" t="s">
        <v>118</v>
      </c>
      <c r="B224" s="18" t="s">
        <v>11</v>
      </c>
      <c r="C224" s="18" t="s">
        <v>293</v>
      </c>
      <c r="D224" s="18" t="s">
        <v>5</v>
      </c>
      <c r="E224" s="18"/>
      <c r="F224" s="19">
        <f>F225</f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71">
        <f>X225</f>
        <v>0</v>
      </c>
      <c r="Y224" s="83">
        <v>0</v>
      </c>
      <c r="Z224" s="91"/>
    </row>
    <row r="225" spans="1:26" s="23" customFormat="1" ht="53.25" customHeight="1" outlineLevel="5">
      <c r="A225" s="5" t="s">
        <v>157</v>
      </c>
      <c r="B225" s="6" t="s">
        <v>11</v>
      </c>
      <c r="C225" s="6" t="s">
        <v>297</v>
      </c>
      <c r="D225" s="6" t="s">
        <v>5</v>
      </c>
      <c r="E225" s="6"/>
      <c r="F225" s="7">
        <f>F226</f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72">
        <f>X226</f>
        <v>0</v>
      </c>
      <c r="Y225" s="83">
        <v>0</v>
      </c>
      <c r="Z225" s="91"/>
    </row>
    <row r="226" spans="1:26" s="23" customFormat="1" ht="15.75" outlineLevel="5">
      <c r="A226" s="39" t="s">
        <v>95</v>
      </c>
      <c r="B226" s="40" t="s">
        <v>11</v>
      </c>
      <c r="C226" s="40" t="s">
        <v>297</v>
      </c>
      <c r="D226" s="40" t="s">
        <v>96</v>
      </c>
      <c r="E226" s="40"/>
      <c r="F226" s="41">
        <f>F227</f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73">
        <f>X227</f>
        <v>0</v>
      </c>
      <c r="Y226" s="83">
        <v>0</v>
      </c>
      <c r="Z226" s="91"/>
    </row>
    <row r="227" spans="1:26" s="23" customFormat="1" ht="31.5" outlineLevel="5">
      <c r="A227" s="39" t="s">
        <v>99</v>
      </c>
      <c r="B227" s="40" t="s">
        <v>11</v>
      </c>
      <c r="C227" s="40" t="s">
        <v>297</v>
      </c>
      <c r="D227" s="40" t="s">
        <v>100</v>
      </c>
      <c r="E227" s="40"/>
      <c r="F227" s="41"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73">
        <v>0</v>
      </c>
      <c r="Y227" s="83">
        <v>0</v>
      </c>
      <c r="Z227" s="91"/>
    </row>
    <row r="228" spans="1:26" s="23" customFormat="1" ht="18.75" outlineLevel="5">
      <c r="A228" s="15" t="s">
        <v>64</v>
      </c>
      <c r="B228" s="29" t="s">
        <v>55</v>
      </c>
      <c r="C228" s="29" t="s">
        <v>261</v>
      </c>
      <c r="D228" s="29" t="s">
        <v>5</v>
      </c>
      <c r="E228" s="29"/>
      <c r="F228" s="76">
        <f>F245+F229+F235</f>
        <v>11114.48185</v>
      </c>
      <c r="G228" s="17" t="e">
        <f>#REF!+G245</f>
        <v>#REF!</v>
      </c>
      <c r="H228" s="17" t="e">
        <f>#REF!+H245</f>
        <v>#REF!</v>
      </c>
      <c r="I228" s="17" t="e">
        <f>#REF!+I245</f>
        <v>#REF!</v>
      </c>
      <c r="J228" s="17" t="e">
        <f>#REF!+J245</f>
        <v>#REF!</v>
      </c>
      <c r="K228" s="17" t="e">
        <f>#REF!+K245</f>
        <v>#REF!</v>
      </c>
      <c r="L228" s="17" t="e">
        <f>#REF!+L245</f>
        <v>#REF!</v>
      </c>
      <c r="M228" s="17" t="e">
        <f>#REF!+M245</f>
        <v>#REF!</v>
      </c>
      <c r="N228" s="17" t="e">
        <f>#REF!+N245</f>
        <v>#REF!</v>
      </c>
      <c r="O228" s="17" t="e">
        <f>#REF!+O245</f>
        <v>#REF!</v>
      </c>
      <c r="P228" s="17" t="e">
        <f>#REF!+P245</f>
        <v>#REF!</v>
      </c>
      <c r="Q228" s="17" t="e">
        <f>#REF!+Q245</f>
        <v>#REF!</v>
      </c>
      <c r="R228" s="17" t="e">
        <f>#REF!+R245</f>
        <v>#REF!</v>
      </c>
      <c r="S228" s="17" t="e">
        <f>#REF!+S245</f>
        <v>#REF!</v>
      </c>
      <c r="T228" s="17" t="e">
        <f>#REF!+T245</f>
        <v>#REF!</v>
      </c>
      <c r="U228" s="17" t="e">
        <f>#REF!+U245</f>
        <v>#REF!</v>
      </c>
      <c r="V228" s="17" t="e">
        <f>#REF!+V245</f>
        <v>#REF!</v>
      </c>
      <c r="X228" s="76">
        <f>X245+X229+X235</f>
        <v>2569.299</v>
      </c>
      <c r="Y228" s="83">
        <f t="shared" si="31"/>
        <v>23.11667817425065</v>
      </c>
      <c r="Z228" s="91"/>
    </row>
    <row r="229" spans="1:26" s="23" customFormat="1" ht="18.75" outlineLevel="5">
      <c r="A229" s="60" t="s">
        <v>221</v>
      </c>
      <c r="B229" s="9" t="s">
        <v>219</v>
      </c>
      <c r="C229" s="9" t="s">
        <v>261</v>
      </c>
      <c r="D229" s="9" t="s">
        <v>5</v>
      </c>
      <c r="E229" s="9"/>
      <c r="F229" s="70">
        <f>F230</f>
        <v>3559.80185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X229" s="70">
        <f>X230</f>
        <v>1832.133</v>
      </c>
      <c r="Y229" s="83">
        <f t="shared" si="31"/>
        <v>51.46727478665702</v>
      </c>
      <c r="Z229" s="91"/>
    </row>
    <row r="230" spans="1:26" s="23" customFormat="1" ht="31.5" outlineLevel="5">
      <c r="A230" s="21" t="s">
        <v>136</v>
      </c>
      <c r="B230" s="9" t="s">
        <v>219</v>
      </c>
      <c r="C230" s="9" t="s">
        <v>262</v>
      </c>
      <c r="D230" s="9" t="s">
        <v>5</v>
      </c>
      <c r="E230" s="9"/>
      <c r="F230" s="70">
        <f>F231</f>
        <v>3559.80185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X230" s="70">
        <f>X231</f>
        <v>1832.133</v>
      </c>
      <c r="Y230" s="83">
        <f t="shared" si="31"/>
        <v>51.46727478665702</v>
      </c>
      <c r="Z230" s="91"/>
    </row>
    <row r="231" spans="1:26" s="23" customFormat="1" ht="31.5" outlineLevel="5">
      <c r="A231" s="21" t="s">
        <v>138</v>
      </c>
      <c r="B231" s="9" t="s">
        <v>219</v>
      </c>
      <c r="C231" s="9" t="s">
        <v>263</v>
      </c>
      <c r="D231" s="9" t="s">
        <v>5</v>
      </c>
      <c r="E231" s="9"/>
      <c r="F231" s="70">
        <f>F232</f>
        <v>3559.80185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X231" s="70">
        <f>X232</f>
        <v>1832.133</v>
      </c>
      <c r="Y231" s="83">
        <f t="shared" si="31"/>
        <v>51.46727478665702</v>
      </c>
      <c r="Z231" s="91"/>
    </row>
    <row r="232" spans="1:26" s="23" customFormat="1" ht="18.75" outlineLevel="5">
      <c r="A232" s="75" t="s">
        <v>220</v>
      </c>
      <c r="B232" s="18" t="s">
        <v>219</v>
      </c>
      <c r="C232" s="18" t="s">
        <v>298</v>
      </c>
      <c r="D232" s="18" t="s">
        <v>5</v>
      </c>
      <c r="E232" s="18"/>
      <c r="F232" s="71">
        <f>F233</f>
        <v>3559.80185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X232" s="71">
        <f>X233</f>
        <v>1832.133</v>
      </c>
      <c r="Y232" s="83">
        <f t="shared" si="31"/>
        <v>51.46727478665702</v>
      </c>
      <c r="Z232" s="91"/>
    </row>
    <row r="233" spans="1:26" s="23" customFormat="1" ht="18.75" outlineLevel="5">
      <c r="A233" s="5" t="s">
        <v>95</v>
      </c>
      <c r="B233" s="6" t="s">
        <v>219</v>
      </c>
      <c r="C233" s="6" t="s">
        <v>298</v>
      </c>
      <c r="D233" s="6" t="s">
        <v>96</v>
      </c>
      <c r="E233" s="6"/>
      <c r="F233" s="72">
        <f>F234</f>
        <v>3559.80185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X233" s="72">
        <f>X234</f>
        <v>1832.133</v>
      </c>
      <c r="Y233" s="83">
        <f t="shared" si="31"/>
        <v>51.46727478665702</v>
      </c>
      <c r="Z233" s="91"/>
    </row>
    <row r="234" spans="1:26" s="23" customFormat="1" ht="31.5" outlineLevel="6">
      <c r="A234" s="39" t="s">
        <v>99</v>
      </c>
      <c r="B234" s="40" t="s">
        <v>219</v>
      </c>
      <c r="C234" s="40" t="s">
        <v>298</v>
      </c>
      <c r="D234" s="40" t="s">
        <v>100</v>
      </c>
      <c r="E234" s="40"/>
      <c r="F234" s="73">
        <v>3559.80185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X234" s="73">
        <v>1832.133</v>
      </c>
      <c r="Y234" s="83">
        <f t="shared" si="31"/>
        <v>51.46727478665702</v>
      </c>
      <c r="Z234" s="91"/>
    </row>
    <row r="235" spans="1:26" s="23" customFormat="1" ht="18.75" outlineLevel="6">
      <c r="A235" s="60" t="s">
        <v>247</v>
      </c>
      <c r="B235" s="9" t="s">
        <v>248</v>
      </c>
      <c r="C235" s="9" t="s">
        <v>261</v>
      </c>
      <c r="D235" s="9" t="s">
        <v>5</v>
      </c>
      <c r="E235" s="40"/>
      <c r="F235" s="70">
        <f>F236</f>
        <v>7521.95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X235" s="70">
        <f>X236</f>
        <v>737.1659999999999</v>
      </c>
      <c r="Y235" s="83">
        <f t="shared" si="31"/>
        <v>9.800198086932244</v>
      </c>
      <c r="Z235" s="91"/>
    </row>
    <row r="236" spans="1:26" s="23" customFormat="1" ht="18.75" outlineLevel="6">
      <c r="A236" s="13" t="s">
        <v>158</v>
      </c>
      <c r="B236" s="9" t="s">
        <v>248</v>
      </c>
      <c r="C236" s="9" t="s">
        <v>261</v>
      </c>
      <c r="D236" s="9" t="s">
        <v>5</v>
      </c>
      <c r="E236" s="40"/>
      <c r="F236" s="70">
        <f>F237</f>
        <v>7521.95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X236" s="70">
        <f>X237</f>
        <v>737.1659999999999</v>
      </c>
      <c r="Y236" s="83">
        <f t="shared" si="31"/>
        <v>9.800198086932244</v>
      </c>
      <c r="Z236" s="91"/>
    </row>
    <row r="237" spans="1:26" s="23" customFormat="1" ht="31.5" outlineLevel="6">
      <c r="A237" s="42" t="s">
        <v>232</v>
      </c>
      <c r="B237" s="18" t="s">
        <v>248</v>
      </c>
      <c r="C237" s="18" t="s">
        <v>299</v>
      </c>
      <c r="D237" s="18" t="s">
        <v>5</v>
      </c>
      <c r="E237" s="18"/>
      <c r="F237" s="71">
        <f>F242+F238</f>
        <v>7521.95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X237" s="71">
        <f>X242+X238</f>
        <v>737.1659999999999</v>
      </c>
      <c r="Y237" s="83">
        <f t="shared" si="31"/>
        <v>9.800198086932244</v>
      </c>
      <c r="Z237" s="91"/>
    </row>
    <row r="238" spans="1:26" s="23" customFormat="1" ht="47.25" outlineLevel="6">
      <c r="A238" s="5" t="s">
        <v>216</v>
      </c>
      <c r="B238" s="6" t="s">
        <v>248</v>
      </c>
      <c r="C238" s="6" t="s">
        <v>300</v>
      </c>
      <c r="D238" s="6" t="s">
        <v>5</v>
      </c>
      <c r="E238" s="6"/>
      <c r="F238" s="72">
        <f>F239</f>
        <v>6871.95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X238" s="72">
        <f>X239</f>
        <v>725.06</v>
      </c>
      <c r="Y238" s="83">
        <f t="shared" si="31"/>
        <v>10.551008083586172</v>
      </c>
      <c r="Z238" s="91"/>
    </row>
    <row r="239" spans="1:26" s="23" customFormat="1" ht="20.25" customHeight="1" outlineLevel="6">
      <c r="A239" s="39" t="s">
        <v>95</v>
      </c>
      <c r="B239" s="40" t="s">
        <v>248</v>
      </c>
      <c r="C239" s="40" t="s">
        <v>300</v>
      </c>
      <c r="D239" s="40" t="s">
        <v>96</v>
      </c>
      <c r="E239" s="40"/>
      <c r="F239" s="73">
        <f>F241+F240</f>
        <v>6871.95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X239" s="73">
        <f>X241+X240</f>
        <v>725.06</v>
      </c>
      <c r="Y239" s="83">
        <f t="shared" si="31"/>
        <v>10.551008083586172</v>
      </c>
      <c r="Z239" s="91"/>
    </row>
    <row r="240" spans="1:26" s="23" customFormat="1" ht="31.5" outlineLevel="6">
      <c r="A240" s="39" t="s">
        <v>378</v>
      </c>
      <c r="B240" s="40" t="s">
        <v>248</v>
      </c>
      <c r="C240" s="40" t="s">
        <v>300</v>
      </c>
      <c r="D240" s="40" t="s">
        <v>379</v>
      </c>
      <c r="E240" s="40"/>
      <c r="F240" s="73">
        <v>204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X240" s="73">
        <v>0</v>
      </c>
      <c r="Y240" s="83">
        <f t="shared" si="31"/>
        <v>0</v>
      </c>
      <c r="Z240" s="91"/>
    </row>
    <row r="241" spans="1:26" s="23" customFormat="1" ht="31.5" outlineLevel="6">
      <c r="A241" s="39" t="s">
        <v>99</v>
      </c>
      <c r="B241" s="40" t="s">
        <v>248</v>
      </c>
      <c r="C241" s="40" t="s">
        <v>300</v>
      </c>
      <c r="D241" s="40" t="s">
        <v>100</v>
      </c>
      <c r="E241" s="40"/>
      <c r="F241" s="73">
        <v>6667.95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X241" s="73">
        <v>725.06</v>
      </c>
      <c r="Y241" s="83">
        <f t="shared" si="31"/>
        <v>10.873806792192504</v>
      </c>
      <c r="Z241" s="91"/>
    </row>
    <row r="242" spans="1:26" s="23" customFormat="1" ht="47.25" outlineLevel="6">
      <c r="A242" s="5" t="s">
        <v>249</v>
      </c>
      <c r="B242" s="6" t="s">
        <v>248</v>
      </c>
      <c r="C242" s="6" t="s">
        <v>301</v>
      </c>
      <c r="D242" s="6" t="s">
        <v>5</v>
      </c>
      <c r="E242" s="6"/>
      <c r="F242" s="72">
        <f>F243</f>
        <v>650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X242" s="72">
        <f>X243</f>
        <v>12.106</v>
      </c>
      <c r="Y242" s="83">
        <f t="shared" si="31"/>
        <v>1.8624615384615386</v>
      </c>
      <c r="Z242" s="91"/>
    </row>
    <row r="243" spans="1:26" s="23" customFormat="1" ht="18.75" outlineLevel="6">
      <c r="A243" s="39" t="s">
        <v>95</v>
      </c>
      <c r="B243" s="40" t="s">
        <v>248</v>
      </c>
      <c r="C243" s="40" t="s">
        <v>301</v>
      </c>
      <c r="D243" s="40" t="s">
        <v>96</v>
      </c>
      <c r="E243" s="40"/>
      <c r="F243" s="73">
        <f>F244</f>
        <v>650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X243" s="73">
        <f>X244</f>
        <v>12.106</v>
      </c>
      <c r="Y243" s="83">
        <f t="shared" si="31"/>
        <v>1.8624615384615386</v>
      </c>
      <c r="Z243" s="91"/>
    </row>
    <row r="244" spans="1:26" s="23" customFormat="1" ht="31.5" outlineLevel="6">
      <c r="A244" s="39" t="s">
        <v>99</v>
      </c>
      <c r="B244" s="40" t="s">
        <v>248</v>
      </c>
      <c r="C244" s="40" t="s">
        <v>301</v>
      </c>
      <c r="D244" s="40" t="s">
        <v>100</v>
      </c>
      <c r="E244" s="40"/>
      <c r="F244" s="73">
        <v>650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X244" s="73">
        <v>12.106</v>
      </c>
      <c r="Y244" s="83">
        <f t="shared" si="31"/>
        <v>1.8624615384615386</v>
      </c>
      <c r="Z244" s="91"/>
    </row>
    <row r="245" spans="1:26" s="23" customFormat="1" ht="15.75" outlineLevel="6">
      <c r="A245" s="8" t="s">
        <v>36</v>
      </c>
      <c r="B245" s="9" t="s">
        <v>12</v>
      </c>
      <c r="C245" s="9" t="s">
        <v>261</v>
      </c>
      <c r="D245" s="9" t="s">
        <v>5</v>
      </c>
      <c r="E245" s="9"/>
      <c r="F245" s="70">
        <f>F257+F246</f>
        <v>32.73</v>
      </c>
      <c r="G245" s="10" t="e">
        <f>#REF!+G257</f>
        <v>#REF!</v>
      </c>
      <c r="H245" s="10" t="e">
        <f>#REF!+H257</f>
        <v>#REF!</v>
      </c>
      <c r="I245" s="10" t="e">
        <f>#REF!+I257</f>
        <v>#REF!</v>
      </c>
      <c r="J245" s="10" t="e">
        <f>#REF!+J257</f>
        <v>#REF!</v>
      </c>
      <c r="K245" s="10" t="e">
        <f>#REF!+K257</f>
        <v>#REF!</v>
      </c>
      <c r="L245" s="10" t="e">
        <f>#REF!+L257</f>
        <v>#REF!</v>
      </c>
      <c r="M245" s="10" t="e">
        <f>#REF!+M257</f>
        <v>#REF!</v>
      </c>
      <c r="N245" s="10" t="e">
        <f>#REF!+N257</f>
        <v>#REF!</v>
      </c>
      <c r="O245" s="10" t="e">
        <f>#REF!+O257</f>
        <v>#REF!</v>
      </c>
      <c r="P245" s="10" t="e">
        <f>#REF!+P257</f>
        <v>#REF!</v>
      </c>
      <c r="Q245" s="10" t="e">
        <f>#REF!+Q257</f>
        <v>#REF!</v>
      </c>
      <c r="R245" s="10" t="e">
        <f>#REF!+R257</f>
        <v>#REF!</v>
      </c>
      <c r="S245" s="10" t="e">
        <f>#REF!+S257</f>
        <v>#REF!</v>
      </c>
      <c r="T245" s="10" t="e">
        <f>#REF!+T257</f>
        <v>#REF!</v>
      </c>
      <c r="U245" s="10" t="e">
        <f>#REF!+U257</f>
        <v>#REF!</v>
      </c>
      <c r="V245" s="10" t="e">
        <f>#REF!+V257</f>
        <v>#REF!</v>
      </c>
      <c r="X245" s="70">
        <f>X257+X246</f>
        <v>0</v>
      </c>
      <c r="Y245" s="83">
        <f t="shared" si="31"/>
        <v>0</v>
      </c>
      <c r="Z245" s="91"/>
    </row>
    <row r="246" spans="1:26" s="23" customFormat="1" ht="31.5" outlineLevel="6">
      <c r="A246" s="21" t="s">
        <v>136</v>
      </c>
      <c r="B246" s="9" t="s">
        <v>12</v>
      </c>
      <c r="C246" s="9" t="s">
        <v>262</v>
      </c>
      <c r="D246" s="9" t="s">
        <v>5</v>
      </c>
      <c r="E246" s="9"/>
      <c r="F246" s="10">
        <f>F247</f>
        <v>32.73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70">
        <f>X247</f>
        <v>0</v>
      </c>
      <c r="Y246" s="83">
        <f t="shared" si="31"/>
        <v>0</v>
      </c>
      <c r="Z246" s="91"/>
    </row>
    <row r="247" spans="1:26" s="23" customFormat="1" ht="31.5" outlineLevel="6">
      <c r="A247" s="21" t="s">
        <v>138</v>
      </c>
      <c r="B247" s="9" t="s">
        <v>12</v>
      </c>
      <c r="C247" s="9" t="s">
        <v>263</v>
      </c>
      <c r="D247" s="9" t="s">
        <v>5</v>
      </c>
      <c r="E247" s="9"/>
      <c r="F247" s="10">
        <f>F248+F254</f>
        <v>32.73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70">
        <f>X248+X254</f>
        <v>0</v>
      </c>
      <c r="Y247" s="83">
        <f t="shared" si="31"/>
        <v>0</v>
      </c>
      <c r="Z247" s="91"/>
    </row>
    <row r="248" spans="1:26" s="23" customFormat="1" ht="32.25" customHeight="1" outlineLevel="6">
      <c r="A248" s="54" t="s">
        <v>196</v>
      </c>
      <c r="B248" s="18" t="s">
        <v>12</v>
      </c>
      <c r="C248" s="18" t="s">
        <v>302</v>
      </c>
      <c r="D248" s="18" t="s">
        <v>5</v>
      </c>
      <c r="E248" s="18"/>
      <c r="F248" s="19">
        <f>F249+F252</f>
        <v>0.73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71">
        <f>X249+X252</f>
        <v>0</v>
      </c>
      <c r="Y248" s="83">
        <f t="shared" si="31"/>
        <v>0</v>
      </c>
      <c r="Z248" s="91"/>
    </row>
    <row r="249" spans="1:26" s="23" customFormat="1" ht="31.5" outlineLevel="6">
      <c r="A249" s="5" t="s">
        <v>94</v>
      </c>
      <c r="B249" s="6" t="s">
        <v>12</v>
      </c>
      <c r="C249" s="6" t="s">
        <v>302</v>
      </c>
      <c r="D249" s="6" t="s">
        <v>93</v>
      </c>
      <c r="E249" s="6"/>
      <c r="F249" s="7">
        <f>F250+F251</f>
        <v>0.61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72">
        <f>X250+X251</f>
        <v>0</v>
      </c>
      <c r="Y249" s="83">
        <f t="shared" si="31"/>
        <v>0</v>
      </c>
      <c r="Z249" s="91"/>
    </row>
    <row r="250" spans="1:26" s="23" customFormat="1" ht="31.5" outlineLevel="6">
      <c r="A250" s="39" t="s">
        <v>254</v>
      </c>
      <c r="B250" s="40" t="s">
        <v>12</v>
      </c>
      <c r="C250" s="40" t="s">
        <v>302</v>
      </c>
      <c r="D250" s="40" t="s">
        <v>91</v>
      </c>
      <c r="E250" s="40"/>
      <c r="F250" s="41">
        <v>0.47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73">
        <v>0</v>
      </c>
      <c r="Y250" s="83">
        <f t="shared" si="31"/>
        <v>0</v>
      </c>
      <c r="Z250" s="91"/>
    </row>
    <row r="251" spans="1:26" s="23" customFormat="1" ht="17.25" customHeight="1" outlineLevel="3">
      <c r="A251" s="39" t="s">
        <v>255</v>
      </c>
      <c r="B251" s="40" t="s">
        <v>12</v>
      </c>
      <c r="C251" s="40" t="s">
        <v>302</v>
      </c>
      <c r="D251" s="40" t="s">
        <v>256</v>
      </c>
      <c r="E251" s="40"/>
      <c r="F251" s="41">
        <v>0.14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73">
        <v>0</v>
      </c>
      <c r="Y251" s="83">
        <f t="shared" si="31"/>
        <v>0</v>
      </c>
      <c r="Z251" s="91"/>
    </row>
    <row r="252" spans="1:26" s="23" customFormat="1" ht="17.25" customHeight="1" outlineLevel="3">
      <c r="A252" s="5" t="s">
        <v>95</v>
      </c>
      <c r="B252" s="6" t="s">
        <v>12</v>
      </c>
      <c r="C252" s="6" t="s">
        <v>302</v>
      </c>
      <c r="D252" s="6" t="s">
        <v>96</v>
      </c>
      <c r="E252" s="6"/>
      <c r="F252" s="7">
        <f>F253</f>
        <v>0.12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X252" s="72">
        <f>X253</f>
        <v>0</v>
      </c>
      <c r="Y252" s="83">
        <f t="shared" si="31"/>
        <v>0</v>
      </c>
      <c r="Z252" s="91"/>
    </row>
    <row r="253" spans="1:26" s="23" customFormat="1" ht="17.25" customHeight="1" outlineLevel="3">
      <c r="A253" s="39" t="s">
        <v>99</v>
      </c>
      <c r="B253" s="40" t="s">
        <v>12</v>
      </c>
      <c r="C253" s="40" t="s">
        <v>302</v>
      </c>
      <c r="D253" s="40" t="s">
        <v>100</v>
      </c>
      <c r="E253" s="40"/>
      <c r="F253" s="41">
        <v>0.12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73">
        <v>0</v>
      </c>
      <c r="Y253" s="83">
        <f t="shared" si="31"/>
        <v>0</v>
      </c>
      <c r="Z253" s="91"/>
    </row>
    <row r="254" spans="1:26" s="23" customFormat="1" ht="50.25" customHeight="1" outlineLevel="3">
      <c r="A254" s="42" t="s">
        <v>218</v>
      </c>
      <c r="B254" s="18" t="s">
        <v>12</v>
      </c>
      <c r="C254" s="18" t="s">
        <v>303</v>
      </c>
      <c r="D254" s="18" t="s">
        <v>5</v>
      </c>
      <c r="E254" s="18"/>
      <c r="F254" s="19">
        <f>F255</f>
        <v>32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71">
        <f>X255</f>
        <v>0</v>
      </c>
      <c r="Y254" s="83">
        <f t="shared" si="31"/>
        <v>0</v>
      </c>
      <c r="Z254" s="91"/>
    </row>
    <row r="255" spans="1:26" s="23" customFormat="1" ht="18" customHeight="1" outlineLevel="3">
      <c r="A255" s="5" t="s">
        <v>95</v>
      </c>
      <c r="B255" s="6" t="s">
        <v>12</v>
      </c>
      <c r="C255" s="6" t="s">
        <v>303</v>
      </c>
      <c r="D255" s="6" t="s">
        <v>96</v>
      </c>
      <c r="E255" s="6"/>
      <c r="F255" s="7">
        <f>F256</f>
        <v>32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72">
        <f>X256</f>
        <v>0</v>
      </c>
      <c r="Y255" s="83">
        <f t="shared" si="31"/>
        <v>0</v>
      </c>
      <c r="Z255" s="91"/>
    </row>
    <row r="256" spans="1:26" s="23" customFormat="1" ht="17.25" customHeight="1" outlineLevel="3">
      <c r="A256" s="39" t="s">
        <v>99</v>
      </c>
      <c r="B256" s="40" t="s">
        <v>12</v>
      </c>
      <c r="C256" s="40" t="s">
        <v>303</v>
      </c>
      <c r="D256" s="40" t="s">
        <v>100</v>
      </c>
      <c r="E256" s="40"/>
      <c r="F256" s="41">
        <v>32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X256" s="73">
        <v>0</v>
      </c>
      <c r="Y256" s="83">
        <f t="shared" si="31"/>
        <v>0</v>
      </c>
      <c r="Z256" s="91"/>
    </row>
    <row r="257" spans="1:26" s="23" customFormat="1" ht="50.25" customHeight="1" outlineLevel="3">
      <c r="A257" s="13" t="s">
        <v>158</v>
      </c>
      <c r="B257" s="9" t="s">
        <v>12</v>
      </c>
      <c r="C257" s="9" t="s">
        <v>261</v>
      </c>
      <c r="D257" s="9" t="s">
        <v>5</v>
      </c>
      <c r="E257" s="9"/>
      <c r="F257" s="70">
        <f>F258</f>
        <v>0</v>
      </c>
      <c r="G257" s="10" t="e">
        <f>#REF!</f>
        <v>#REF!</v>
      </c>
      <c r="H257" s="10" t="e">
        <f>#REF!</f>
        <v>#REF!</v>
      </c>
      <c r="I257" s="10" t="e">
        <f>#REF!</f>
        <v>#REF!</v>
      </c>
      <c r="J257" s="10" t="e">
        <f>#REF!</f>
        <v>#REF!</v>
      </c>
      <c r="K257" s="10" t="e">
        <f>#REF!</f>
        <v>#REF!</v>
      </c>
      <c r="L257" s="10" t="e">
        <f>#REF!</f>
        <v>#REF!</v>
      </c>
      <c r="M257" s="10" t="e">
        <f>#REF!</f>
        <v>#REF!</v>
      </c>
      <c r="N257" s="10" t="e">
        <f>#REF!</f>
        <v>#REF!</v>
      </c>
      <c r="O257" s="10" t="e">
        <f>#REF!</f>
        <v>#REF!</v>
      </c>
      <c r="P257" s="10" t="e">
        <f>#REF!</f>
        <v>#REF!</v>
      </c>
      <c r="Q257" s="10" t="e">
        <f>#REF!</f>
        <v>#REF!</v>
      </c>
      <c r="R257" s="10" t="e">
        <f>#REF!</f>
        <v>#REF!</v>
      </c>
      <c r="S257" s="10" t="e">
        <f>#REF!</f>
        <v>#REF!</v>
      </c>
      <c r="T257" s="10" t="e">
        <f>#REF!</f>
        <v>#REF!</v>
      </c>
      <c r="U257" s="10" t="e">
        <f>#REF!</f>
        <v>#REF!</v>
      </c>
      <c r="V257" s="10" t="e">
        <f>#REF!</f>
        <v>#REF!</v>
      </c>
      <c r="X257" s="70">
        <f>X258</f>
        <v>0</v>
      </c>
      <c r="Y257" s="83">
        <v>0</v>
      </c>
      <c r="Z257" s="91"/>
    </row>
    <row r="258" spans="1:26" s="23" customFormat="1" ht="17.25" customHeight="1" outlineLevel="3">
      <c r="A258" s="42" t="s">
        <v>232</v>
      </c>
      <c r="B258" s="18" t="s">
        <v>12</v>
      </c>
      <c r="C258" s="18" t="s">
        <v>299</v>
      </c>
      <c r="D258" s="18" t="s">
        <v>5</v>
      </c>
      <c r="E258" s="18"/>
      <c r="F258" s="71">
        <f>F259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71">
        <f>X259</f>
        <v>0</v>
      </c>
      <c r="Y258" s="83">
        <v>0</v>
      </c>
      <c r="Z258" s="91"/>
    </row>
    <row r="259" spans="1:26" s="23" customFormat="1" ht="17.25" customHeight="1" outlineLevel="3">
      <c r="A259" s="5" t="s">
        <v>216</v>
      </c>
      <c r="B259" s="6" t="s">
        <v>12</v>
      </c>
      <c r="C259" s="6" t="s">
        <v>304</v>
      </c>
      <c r="D259" s="6" t="s">
        <v>5</v>
      </c>
      <c r="E259" s="6"/>
      <c r="F259" s="72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X259" s="72">
        <f>X260</f>
        <v>0</v>
      </c>
      <c r="Y259" s="83">
        <v>0</v>
      </c>
      <c r="Z259" s="91"/>
    </row>
    <row r="260" spans="1:26" s="23" customFormat="1" ht="17.25" customHeight="1" outlineLevel="3">
      <c r="A260" s="39" t="s">
        <v>95</v>
      </c>
      <c r="B260" s="40" t="s">
        <v>12</v>
      </c>
      <c r="C260" s="40" t="s">
        <v>304</v>
      </c>
      <c r="D260" s="40" t="s">
        <v>96</v>
      </c>
      <c r="E260" s="40"/>
      <c r="F260" s="73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X260" s="73">
        <f>X261</f>
        <v>0</v>
      </c>
      <c r="Y260" s="83">
        <v>0</v>
      </c>
      <c r="Z260" s="91"/>
    </row>
    <row r="261" spans="1:26" s="23" customFormat="1" ht="17.25" customHeight="1" outlineLevel="3">
      <c r="A261" s="39" t="s">
        <v>99</v>
      </c>
      <c r="B261" s="40" t="s">
        <v>12</v>
      </c>
      <c r="C261" s="40" t="s">
        <v>304</v>
      </c>
      <c r="D261" s="40" t="s">
        <v>100</v>
      </c>
      <c r="E261" s="40"/>
      <c r="F261" s="73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X261" s="73">
        <v>0</v>
      </c>
      <c r="Y261" s="83">
        <v>0</v>
      </c>
      <c r="Z261" s="91"/>
    </row>
    <row r="262" spans="1:26" s="23" customFormat="1" ht="17.25" customHeight="1" outlineLevel="3">
      <c r="A262" s="15" t="s">
        <v>54</v>
      </c>
      <c r="B262" s="16" t="s">
        <v>53</v>
      </c>
      <c r="C262" s="16" t="s">
        <v>261</v>
      </c>
      <c r="D262" s="16" t="s">
        <v>5</v>
      </c>
      <c r="E262" s="16"/>
      <c r="F262" s="17">
        <f>F263+F287+F337+F342+F359</f>
        <v>453189.84900000005</v>
      </c>
      <c r="G262" s="17" t="e">
        <f aca="true" t="shared" si="33" ref="G262:V262">G268+G287+G342+G359</f>
        <v>#REF!</v>
      </c>
      <c r="H262" s="17" t="e">
        <f t="shared" si="33"/>
        <v>#REF!</v>
      </c>
      <c r="I262" s="17" t="e">
        <f t="shared" si="33"/>
        <v>#REF!</v>
      </c>
      <c r="J262" s="17" t="e">
        <f t="shared" si="33"/>
        <v>#REF!</v>
      </c>
      <c r="K262" s="17" t="e">
        <f t="shared" si="33"/>
        <v>#REF!</v>
      </c>
      <c r="L262" s="17" t="e">
        <f t="shared" si="33"/>
        <v>#REF!</v>
      </c>
      <c r="M262" s="17" t="e">
        <f t="shared" si="33"/>
        <v>#REF!</v>
      </c>
      <c r="N262" s="17" t="e">
        <f t="shared" si="33"/>
        <v>#REF!</v>
      </c>
      <c r="O262" s="17" t="e">
        <f t="shared" si="33"/>
        <v>#REF!</v>
      </c>
      <c r="P262" s="17" t="e">
        <f t="shared" si="33"/>
        <v>#REF!</v>
      </c>
      <c r="Q262" s="17" t="e">
        <f t="shared" si="33"/>
        <v>#REF!</v>
      </c>
      <c r="R262" s="17" t="e">
        <f t="shared" si="33"/>
        <v>#REF!</v>
      </c>
      <c r="S262" s="17" t="e">
        <f t="shared" si="33"/>
        <v>#REF!</v>
      </c>
      <c r="T262" s="17" t="e">
        <f t="shared" si="33"/>
        <v>#REF!</v>
      </c>
      <c r="U262" s="17" t="e">
        <f t="shared" si="33"/>
        <v>#REF!</v>
      </c>
      <c r="V262" s="17" t="e">
        <f t="shared" si="33"/>
        <v>#REF!</v>
      </c>
      <c r="X262" s="69">
        <f>X263+X287+X337+X342+X359</f>
        <v>252657.833</v>
      </c>
      <c r="Y262" s="83">
        <f t="shared" si="31"/>
        <v>55.75099123634607</v>
      </c>
      <c r="Z262" s="91"/>
    </row>
    <row r="263" spans="1:26" s="23" customFormat="1" ht="18.75" outlineLevel="4">
      <c r="A263" s="15" t="s">
        <v>44</v>
      </c>
      <c r="B263" s="16" t="s">
        <v>20</v>
      </c>
      <c r="C263" s="16" t="s">
        <v>261</v>
      </c>
      <c r="D263" s="16" t="s">
        <v>5</v>
      </c>
      <c r="E263" s="16"/>
      <c r="F263" s="69">
        <f>F268+F264</f>
        <v>98974.225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X263" s="69">
        <f>X268+X264</f>
        <v>49396.060999999994</v>
      </c>
      <c r="Y263" s="83">
        <f t="shared" si="31"/>
        <v>49.908004836612754</v>
      </c>
      <c r="Z263" s="91"/>
    </row>
    <row r="264" spans="1:26" s="23" customFormat="1" ht="31.5" outlineLevel="5">
      <c r="A264" s="21" t="s">
        <v>136</v>
      </c>
      <c r="B264" s="9" t="s">
        <v>20</v>
      </c>
      <c r="C264" s="9" t="s">
        <v>262</v>
      </c>
      <c r="D264" s="9" t="s">
        <v>5</v>
      </c>
      <c r="E264" s="9"/>
      <c r="F264" s="70">
        <f>F265</f>
        <v>200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X264" s="70">
        <f>X265</f>
        <v>88.738</v>
      </c>
      <c r="Y264" s="83">
        <f t="shared" si="31"/>
        <v>44.369</v>
      </c>
      <c r="Z264" s="91"/>
    </row>
    <row r="265" spans="1:26" s="23" customFormat="1" ht="31.5" outlineLevel="5">
      <c r="A265" s="21" t="s">
        <v>138</v>
      </c>
      <c r="B265" s="9" t="s">
        <v>20</v>
      </c>
      <c r="C265" s="9" t="s">
        <v>263</v>
      </c>
      <c r="D265" s="9" t="s">
        <v>5</v>
      </c>
      <c r="E265" s="9"/>
      <c r="F265" s="70">
        <f>F266</f>
        <v>200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X265" s="70">
        <f>X266</f>
        <v>88.738</v>
      </c>
      <c r="Y265" s="83">
        <f t="shared" si="31"/>
        <v>44.369</v>
      </c>
      <c r="Z265" s="91"/>
    </row>
    <row r="266" spans="1:26" s="23" customFormat="1" ht="18.75" outlineLevel="5">
      <c r="A266" s="42" t="s">
        <v>141</v>
      </c>
      <c r="B266" s="18" t="s">
        <v>20</v>
      </c>
      <c r="C266" s="18" t="s">
        <v>267</v>
      </c>
      <c r="D266" s="18" t="s">
        <v>5</v>
      </c>
      <c r="E266" s="18"/>
      <c r="F266" s="71">
        <f>F267</f>
        <v>200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X266" s="71">
        <f>X267</f>
        <v>88.738</v>
      </c>
      <c r="Y266" s="83">
        <f t="shared" si="31"/>
        <v>44.369</v>
      </c>
      <c r="Z266" s="91"/>
    </row>
    <row r="267" spans="1:26" s="23" customFormat="1" ht="18.75" outlineLevel="5">
      <c r="A267" s="92" t="s">
        <v>111</v>
      </c>
      <c r="B267" s="88" t="s">
        <v>20</v>
      </c>
      <c r="C267" s="88" t="s">
        <v>267</v>
      </c>
      <c r="D267" s="88" t="s">
        <v>85</v>
      </c>
      <c r="E267" s="88"/>
      <c r="F267" s="89">
        <v>200</v>
      </c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1"/>
      <c r="X267" s="89">
        <v>88.738</v>
      </c>
      <c r="Y267" s="83">
        <f t="shared" si="31"/>
        <v>44.369</v>
      </c>
      <c r="Z267" s="91"/>
    </row>
    <row r="268" spans="1:26" s="23" customFormat="1" ht="15.75" outlineLevel="6">
      <c r="A268" s="60" t="s">
        <v>233</v>
      </c>
      <c r="B268" s="9" t="s">
        <v>20</v>
      </c>
      <c r="C268" s="9" t="s">
        <v>305</v>
      </c>
      <c r="D268" s="9" t="s">
        <v>5</v>
      </c>
      <c r="E268" s="9"/>
      <c r="F268" s="70">
        <f>F269+F279+F283</f>
        <v>98774.225</v>
      </c>
      <c r="G268" s="10">
        <f aca="true" t="shared" si="34" ref="G268:V268">G269</f>
        <v>0</v>
      </c>
      <c r="H268" s="10">
        <f t="shared" si="34"/>
        <v>0</v>
      </c>
      <c r="I268" s="10">
        <f t="shared" si="34"/>
        <v>0</v>
      </c>
      <c r="J268" s="10">
        <f t="shared" si="34"/>
        <v>0</v>
      </c>
      <c r="K268" s="10">
        <f t="shared" si="34"/>
        <v>0</v>
      </c>
      <c r="L268" s="10">
        <f t="shared" si="34"/>
        <v>0</v>
      </c>
      <c r="M268" s="10">
        <f t="shared" si="34"/>
        <v>0</v>
      </c>
      <c r="N268" s="10">
        <f t="shared" si="34"/>
        <v>0</v>
      </c>
      <c r="O268" s="10">
        <f t="shared" si="34"/>
        <v>0</v>
      </c>
      <c r="P268" s="10">
        <f t="shared" si="34"/>
        <v>0</v>
      </c>
      <c r="Q268" s="10">
        <f t="shared" si="34"/>
        <v>0</v>
      </c>
      <c r="R268" s="10">
        <f t="shared" si="34"/>
        <v>0</v>
      </c>
      <c r="S268" s="10">
        <f t="shared" si="34"/>
        <v>0</v>
      </c>
      <c r="T268" s="10">
        <f t="shared" si="34"/>
        <v>0</v>
      </c>
      <c r="U268" s="10">
        <f t="shared" si="34"/>
        <v>0</v>
      </c>
      <c r="V268" s="10">
        <f t="shared" si="34"/>
        <v>0</v>
      </c>
      <c r="X268" s="70">
        <f>X269+X279+X283</f>
        <v>49307.323</v>
      </c>
      <c r="Y268" s="83">
        <f t="shared" si="31"/>
        <v>49.91922032291318</v>
      </c>
      <c r="Z268" s="91"/>
    </row>
    <row r="269" spans="1:26" s="23" customFormat="1" ht="15.75" outlineLevel="6">
      <c r="A269" s="60" t="s">
        <v>159</v>
      </c>
      <c r="B269" s="9" t="s">
        <v>20</v>
      </c>
      <c r="C269" s="9" t="s">
        <v>306</v>
      </c>
      <c r="D269" s="9" t="s">
        <v>5</v>
      </c>
      <c r="E269" s="9"/>
      <c r="F269" s="70">
        <f>F270+F273+F276</f>
        <v>98678.225</v>
      </c>
      <c r="G269" s="10">
        <f aca="true" t="shared" si="35" ref="G269:V269">G270</f>
        <v>0</v>
      </c>
      <c r="H269" s="10">
        <f t="shared" si="35"/>
        <v>0</v>
      </c>
      <c r="I269" s="10">
        <f t="shared" si="35"/>
        <v>0</v>
      </c>
      <c r="J269" s="10">
        <f t="shared" si="35"/>
        <v>0</v>
      </c>
      <c r="K269" s="10">
        <f t="shared" si="35"/>
        <v>0</v>
      </c>
      <c r="L269" s="10">
        <f t="shared" si="35"/>
        <v>0</v>
      </c>
      <c r="M269" s="10">
        <f t="shared" si="35"/>
        <v>0</v>
      </c>
      <c r="N269" s="10">
        <f t="shared" si="35"/>
        <v>0</v>
      </c>
      <c r="O269" s="10">
        <f t="shared" si="35"/>
        <v>0</v>
      </c>
      <c r="P269" s="10">
        <f t="shared" si="35"/>
        <v>0</v>
      </c>
      <c r="Q269" s="10">
        <f t="shared" si="35"/>
        <v>0</v>
      </c>
      <c r="R269" s="10">
        <f t="shared" si="35"/>
        <v>0</v>
      </c>
      <c r="S269" s="10">
        <f t="shared" si="35"/>
        <v>0</v>
      </c>
      <c r="T269" s="10">
        <f t="shared" si="35"/>
        <v>0</v>
      </c>
      <c r="U269" s="10">
        <f t="shared" si="35"/>
        <v>0</v>
      </c>
      <c r="V269" s="10">
        <f t="shared" si="35"/>
        <v>0</v>
      </c>
      <c r="X269" s="70">
        <f>X270+X273+X276</f>
        <v>49307.323</v>
      </c>
      <c r="Y269" s="83">
        <f t="shared" si="31"/>
        <v>49.967784686033816</v>
      </c>
      <c r="Z269" s="91"/>
    </row>
    <row r="270" spans="1:26" s="23" customFormat="1" ht="31.5" outlineLevel="6">
      <c r="A270" s="42" t="s">
        <v>160</v>
      </c>
      <c r="B270" s="18" t="s">
        <v>20</v>
      </c>
      <c r="C270" s="18" t="s">
        <v>307</v>
      </c>
      <c r="D270" s="18" t="s">
        <v>5</v>
      </c>
      <c r="E270" s="18"/>
      <c r="F270" s="71">
        <f>F271</f>
        <v>31614.1</v>
      </c>
      <c r="G270" s="7">
        <f aca="true" t="shared" si="36" ref="G270:V270">G272</f>
        <v>0</v>
      </c>
      <c r="H270" s="7">
        <f t="shared" si="36"/>
        <v>0</v>
      </c>
      <c r="I270" s="7">
        <f t="shared" si="36"/>
        <v>0</v>
      </c>
      <c r="J270" s="7">
        <f t="shared" si="36"/>
        <v>0</v>
      </c>
      <c r="K270" s="7">
        <f t="shared" si="36"/>
        <v>0</v>
      </c>
      <c r="L270" s="7">
        <f t="shared" si="36"/>
        <v>0</v>
      </c>
      <c r="M270" s="7">
        <f t="shared" si="36"/>
        <v>0</v>
      </c>
      <c r="N270" s="7">
        <f t="shared" si="36"/>
        <v>0</v>
      </c>
      <c r="O270" s="7">
        <f t="shared" si="36"/>
        <v>0</v>
      </c>
      <c r="P270" s="7">
        <f t="shared" si="36"/>
        <v>0</v>
      </c>
      <c r="Q270" s="7">
        <f t="shared" si="36"/>
        <v>0</v>
      </c>
      <c r="R270" s="7">
        <f t="shared" si="36"/>
        <v>0</v>
      </c>
      <c r="S270" s="7">
        <f t="shared" si="36"/>
        <v>0</v>
      </c>
      <c r="T270" s="7">
        <f t="shared" si="36"/>
        <v>0</v>
      </c>
      <c r="U270" s="7">
        <f t="shared" si="36"/>
        <v>0</v>
      </c>
      <c r="V270" s="7">
        <f t="shared" si="36"/>
        <v>0</v>
      </c>
      <c r="X270" s="71">
        <f>X271</f>
        <v>17125.618</v>
      </c>
      <c r="Y270" s="83">
        <f t="shared" si="31"/>
        <v>54.17082251273957</v>
      </c>
      <c r="Z270" s="91"/>
    </row>
    <row r="271" spans="1:26" s="23" customFormat="1" ht="15.75" outlineLevel="6">
      <c r="A271" s="5" t="s">
        <v>121</v>
      </c>
      <c r="B271" s="6" t="s">
        <v>20</v>
      </c>
      <c r="C271" s="6" t="s">
        <v>307</v>
      </c>
      <c r="D271" s="6" t="s">
        <v>122</v>
      </c>
      <c r="E271" s="6"/>
      <c r="F271" s="72">
        <f>F272</f>
        <v>31614.1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72">
        <f>X272</f>
        <v>17125.618</v>
      </c>
      <c r="Y271" s="83">
        <f aca="true" t="shared" si="37" ref="Y271:Y332">X271/F271*100</f>
        <v>54.17082251273957</v>
      </c>
      <c r="Z271" s="91"/>
    </row>
    <row r="272" spans="1:26" s="23" customFormat="1" ht="47.25" outlineLevel="6">
      <c r="A272" s="48" t="s">
        <v>205</v>
      </c>
      <c r="B272" s="40" t="s">
        <v>20</v>
      </c>
      <c r="C272" s="40" t="s">
        <v>307</v>
      </c>
      <c r="D272" s="40" t="s">
        <v>85</v>
      </c>
      <c r="E272" s="40"/>
      <c r="F272" s="73">
        <v>31614.1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73">
        <v>17125.618</v>
      </c>
      <c r="Y272" s="83">
        <f t="shared" si="37"/>
        <v>54.17082251273957</v>
      </c>
      <c r="Z272" s="91"/>
    </row>
    <row r="273" spans="1:26" s="23" customFormat="1" ht="63" outlineLevel="6">
      <c r="A273" s="54" t="s">
        <v>162</v>
      </c>
      <c r="B273" s="18" t="s">
        <v>20</v>
      </c>
      <c r="C273" s="18" t="s">
        <v>308</v>
      </c>
      <c r="D273" s="18" t="s">
        <v>5</v>
      </c>
      <c r="E273" s="18"/>
      <c r="F273" s="71">
        <f>F274</f>
        <v>66216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71">
        <f>X274</f>
        <v>32116.903</v>
      </c>
      <c r="Y273" s="83">
        <f t="shared" si="37"/>
        <v>48.503236377914696</v>
      </c>
      <c r="Z273" s="91"/>
    </row>
    <row r="274" spans="1:26" s="23" customFormat="1" ht="15.75" outlineLevel="6">
      <c r="A274" s="5" t="s">
        <v>121</v>
      </c>
      <c r="B274" s="6" t="s">
        <v>20</v>
      </c>
      <c r="C274" s="6" t="s">
        <v>308</v>
      </c>
      <c r="D274" s="6" t="s">
        <v>122</v>
      </c>
      <c r="E274" s="6"/>
      <c r="F274" s="72">
        <f>F275</f>
        <v>66216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72">
        <f>X275</f>
        <v>32116.903</v>
      </c>
      <c r="Y274" s="83">
        <f t="shared" si="37"/>
        <v>48.503236377914696</v>
      </c>
      <c r="Z274" s="91"/>
    </row>
    <row r="275" spans="1:26" s="23" customFormat="1" ht="19.5" customHeight="1" outlineLevel="6">
      <c r="A275" s="48" t="s">
        <v>205</v>
      </c>
      <c r="B275" s="40" t="s">
        <v>20</v>
      </c>
      <c r="C275" s="40" t="s">
        <v>308</v>
      </c>
      <c r="D275" s="40" t="s">
        <v>85</v>
      </c>
      <c r="E275" s="40"/>
      <c r="F275" s="73">
        <v>66216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73">
        <v>32116.903</v>
      </c>
      <c r="Y275" s="83">
        <f t="shared" si="37"/>
        <v>48.503236377914696</v>
      </c>
      <c r="Z275" s="91"/>
    </row>
    <row r="276" spans="1:26" s="23" customFormat="1" ht="31.5" outlineLevel="6">
      <c r="A276" s="61" t="s">
        <v>164</v>
      </c>
      <c r="B276" s="18" t="s">
        <v>20</v>
      </c>
      <c r="C276" s="18" t="s">
        <v>309</v>
      </c>
      <c r="D276" s="18" t="s">
        <v>5</v>
      </c>
      <c r="E276" s="18"/>
      <c r="F276" s="71">
        <f>F277</f>
        <v>848.125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71">
        <f>X277</f>
        <v>64.802</v>
      </c>
      <c r="Y276" s="83">
        <f t="shared" si="37"/>
        <v>7.640619012527636</v>
      </c>
      <c r="Z276" s="91"/>
    </row>
    <row r="277" spans="1:26" s="23" customFormat="1" ht="15.75" outlineLevel="6">
      <c r="A277" s="5" t="s">
        <v>121</v>
      </c>
      <c r="B277" s="6" t="s">
        <v>20</v>
      </c>
      <c r="C277" s="6" t="s">
        <v>309</v>
      </c>
      <c r="D277" s="6" t="s">
        <v>122</v>
      </c>
      <c r="E277" s="6"/>
      <c r="F277" s="72">
        <f>F278</f>
        <v>848.125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72">
        <f>X278</f>
        <v>64.802</v>
      </c>
      <c r="Y277" s="83">
        <f t="shared" si="37"/>
        <v>7.640619012527636</v>
      </c>
      <c r="Z277" s="91"/>
    </row>
    <row r="278" spans="1:26" s="23" customFormat="1" ht="15.75" outlineLevel="6">
      <c r="A278" s="51" t="s">
        <v>86</v>
      </c>
      <c r="B278" s="40" t="s">
        <v>20</v>
      </c>
      <c r="C278" s="40" t="s">
        <v>309</v>
      </c>
      <c r="D278" s="40" t="s">
        <v>87</v>
      </c>
      <c r="E278" s="40"/>
      <c r="F278" s="73">
        <v>848.125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73">
        <v>64.802</v>
      </c>
      <c r="Y278" s="83">
        <f t="shared" si="37"/>
        <v>7.640619012527636</v>
      </c>
      <c r="Z278" s="91"/>
    </row>
    <row r="279" spans="1:26" s="23" customFormat="1" ht="31.5" outlineLevel="6">
      <c r="A279" s="62" t="s">
        <v>234</v>
      </c>
      <c r="B279" s="9" t="s">
        <v>20</v>
      </c>
      <c r="C279" s="9" t="s">
        <v>310</v>
      </c>
      <c r="D279" s="9" t="s">
        <v>5</v>
      </c>
      <c r="E279" s="9"/>
      <c r="F279" s="70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70">
        <f>X280</f>
        <v>0</v>
      </c>
      <c r="Y279" s="83">
        <v>0</v>
      </c>
      <c r="Z279" s="91"/>
    </row>
    <row r="280" spans="1:26" s="23" customFormat="1" ht="31.5" outlineLevel="6">
      <c r="A280" s="61" t="s">
        <v>161</v>
      </c>
      <c r="B280" s="18" t="s">
        <v>20</v>
      </c>
      <c r="C280" s="18" t="s">
        <v>311</v>
      </c>
      <c r="D280" s="18" t="s">
        <v>5</v>
      </c>
      <c r="E280" s="18"/>
      <c r="F280" s="71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71">
        <f>X281</f>
        <v>0</v>
      </c>
      <c r="Y280" s="83">
        <v>0</v>
      </c>
      <c r="Z280" s="91"/>
    </row>
    <row r="281" spans="1:26" s="23" customFormat="1" ht="15.75" outlineLevel="6">
      <c r="A281" s="5" t="s">
        <v>121</v>
      </c>
      <c r="B281" s="6" t="s">
        <v>20</v>
      </c>
      <c r="C281" s="6" t="s">
        <v>311</v>
      </c>
      <c r="D281" s="6" t="s">
        <v>122</v>
      </c>
      <c r="E281" s="6"/>
      <c r="F281" s="72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72">
        <f>X282</f>
        <v>0</v>
      </c>
      <c r="Y281" s="83">
        <v>0</v>
      </c>
      <c r="Z281" s="91"/>
    </row>
    <row r="282" spans="1:26" s="23" customFormat="1" ht="15.75" outlineLevel="6">
      <c r="A282" s="51" t="s">
        <v>86</v>
      </c>
      <c r="B282" s="40" t="s">
        <v>20</v>
      </c>
      <c r="C282" s="40" t="s">
        <v>311</v>
      </c>
      <c r="D282" s="40" t="s">
        <v>87</v>
      </c>
      <c r="E282" s="40"/>
      <c r="F282" s="73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73">
        <v>0</v>
      </c>
      <c r="Y282" s="83">
        <v>0</v>
      </c>
      <c r="Z282" s="91"/>
    </row>
    <row r="283" spans="1:26" s="23" customFormat="1" ht="15.75" outlineLevel="6">
      <c r="A283" s="62" t="s">
        <v>396</v>
      </c>
      <c r="B283" s="9" t="s">
        <v>20</v>
      </c>
      <c r="C283" s="9" t="s">
        <v>398</v>
      </c>
      <c r="D283" s="9" t="s">
        <v>5</v>
      </c>
      <c r="E283" s="9"/>
      <c r="F283" s="70">
        <f>F284</f>
        <v>96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70">
        <f>X284</f>
        <v>0</v>
      </c>
      <c r="Y283" s="83">
        <f t="shared" si="37"/>
        <v>0</v>
      </c>
      <c r="Z283" s="91"/>
    </row>
    <row r="284" spans="1:26" s="23" customFormat="1" ht="15.75" outlineLevel="6">
      <c r="A284" s="61" t="s">
        <v>397</v>
      </c>
      <c r="B284" s="18" t="s">
        <v>20</v>
      </c>
      <c r="C284" s="18" t="s">
        <v>399</v>
      </c>
      <c r="D284" s="18" t="s">
        <v>5</v>
      </c>
      <c r="E284" s="18"/>
      <c r="F284" s="71">
        <f>F285</f>
        <v>96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71">
        <f>X285</f>
        <v>0</v>
      </c>
      <c r="Y284" s="83">
        <f t="shared" si="37"/>
        <v>0</v>
      </c>
      <c r="Z284" s="91"/>
    </row>
    <row r="285" spans="1:26" s="23" customFormat="1" ht="15.75" outlineLevel="6">
      <c r="A285" s="5" t="s">
        <v>121</v>
      </c>
      <c r="B285" s="6" t="s">
        <v>20</v>
      </c>
      <c r="C285" s="6" t="s">
        <v>399</v>
      </c>
      <c r="D285" s="6" t="s">
        <v>122</v>
      </c>
      <c r="E285" s="6"/>
      <c r="F285" s="72">
        <f>F286</f>
        <v>96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72">
        <f>X286</f>
        <v>0</v>
      </c>
      <c r="Y285" s="83">
        <f t="shared" si="37"/>
        <v>0</v>
      </c>
      <c r="Z285" s="91"/>
    </row>
    <row r="286" spans="1:26" s="23" customFormat="1" ht="15.75" outlineLevel="6">
      <c r="A286" s="51" t="s">
        <v>86</v>
      </c>
      <c r="B286" s="40" t="s">
        <v>20</v>
      </c>
      <c r="C286" s="40" t="s">
        <v>399</v>
      </c>
      <c r="D286" s="40" t="s">
        <v>87</v>
      </c>
      <c r="E286" s="40"/>
      <c r="F286" s="73">
        <v>96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73">
        <v>0</v>
      </c>
      <c r="Y286" s="83">
        <f t="shared" si="37"/>
        <v>0</v>
      </c>
      <c r="Z286" s="91"/>
    </row>
    <row r="287" spans="1:26" s="23" customFormat="1" ht="15.75" outlineLevel="6">
      <c r="A287" s="63" t="s">
        <v>43</v>
      </c>
      <c r="B287" s="29" t="s">
        <v>21</v>
      </c>
      <c r="C287" s="29" t="s">
        <v>261</v>
      </c>
      <c r="D287" s="29" t="s">
        <v>5</v>
      </c>
      <c r="E287" s="29"/>
      <c r="F287" s="76">
        <f>F292+F329+F288+F334</f>
        <v>337812.8</v>
      </c>
      <c r="G287" s="10" t="e">
        <f>G293+#REF!+G329+#REF!+#REF!+#REF!+#REF!</f>
        <v>#REF!</v>
      </c>
      <c r="H287" s="10" t="e">
        <f>H293+#REF!+H329+#REF!+#REF!+#REF!+#REF!</f>
        <v>#REF!</v>
      </c>
      <c r="I287" s="10" t="e">
        <f>I293+#REF!+I329+#REF!+#REF!+#REF!+#REF!</f>
        <v>#REF!</v>
      </c>
      <c r="J287" s="10" t="e">
        <f>J293+#REF!+J329+#REF!+#REF!+#REF!+#REF!</f>
        <v>#REF!</v>
      </c>
      <c r="K287" s="10" t="e">
        <f>K293+#REF!+K329+#REF!+#REF!+#REF!+#REF!</f>
        <v>#REF!</v>
      </c>
      <c r="L287" s="10" t="e">
        <f>L293+#REF!+L329+#REF!+#REF!+#REF!+#REF!</f>
        <v>#REF!</v>
      </c>
      <c r="M287" s="10" t="e">
        <f>M293+#REF!+M329+#REF!+#REF!+#REF!+#REF!</f>
        <v>#REF!</v>
      </c>
      <c r="N287" s="10" t="e">
        <f>N293+#REF!+N329+#REF!+#REF!+#REF!+#REF!</f>
        <v>#REF!</v>
      </c>
      <c r="O287" s="10" t="e">
        <f>O293+#REF!+O329+#REF!+#REF!+#REF!+#REF!</f>
        <v>#REF!</v>
      </c>
      <c r="P287" s="10" t="e">
        <f>P293+#REF!+P329+#REF!+#REF!+#REF!+#REF!</f>
        <v>#REF!</v>
      </c>
      <c r="Q287" s="10" t="e">
        <f>Q293+#REF!+Q329+#REF!+#REF!+#REF!+#REF!</f>
        <v>#REF!</v>
      </c>
      <c r="R287" s="10" t="e">
        <f>R293+#REF!+R329+#REF!+#REF!+#REF!+#REF!</f>
        <v>#REF!</v>
      </c>
      <c r="S287" s="10" t="e">
        <f>S293+#REF!+S329+#REF!+#REF!+#REF!+#REF!</f>
        <v>#REF!</v>
      </c>
      <c r="T287" s="10" t="e">
        <f>T293+#REF!+T329+#REF!+#REF!+#REF!+#REF!</f>
        <v>#REF!</v>
      </c>
      <c r="U287" s="10" t="e">
        <f>U293+#REF!+U329+#REF!+#REF!+#REF!+#REF!</f>
        <v>#REF!</v>
      </c>
      <c r="V287" s="10" t="e">
        <f>V293+#REF!+V329+#REF!+#REF!+#REF!+#REF!</f>
        <v>#REF!</v>
      </c>
      <c r="X287" s="76">
        <f>X292+X329+X288+X334</f>
        <v>192818.999</v>
      </c>
      <c r="Y287" s="83">
        <f t="shared" si="37"/>
        <v>57.07865391719912</v>
      </c>
      <c r="Z287" s="91"/>
    </row>
    <row r="288" spans="1:26" s="23" customFormat="1" ht="31.5" outlineLevel="6">
      <c r="A288" s="21" t="s">
        <v>136</v>
      </c>
      <c r="B288" s="9" t="s">
        <v>21</v>
      </c>
      <c r="C288" s="9" t="s">
        <v>262</v>
      </c>
      <c r="D288" s="9" t="s">
        <v>5</v>
      </c>
      <c r="E288" s="9"/>
      <c r="F288" s="70">
        <f>F289</f>
        <v>350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X288" s="70">
        <f>X289</f>
        <v>64.647</v>
      </c>
      <c r="Y288" s="83">
        <f t="shared" si="37"/>
        <v>18.470571428571432</v>
      </c>
      <c r="Z288" s="91"/>
    </row>
    <row r="289" spans="1:26" s="23" customFormat="1" ht="31.5" outlineLevel="6">
      <c r="A289" s="21" t="s">
        <v>138</v>
      </c>
      <c r="B289" s="9" t="s">
        <v>21</v>
      </c>
      <c r="C289" s="9" t="s">
        <v>263</v>
      </c>
      <c r="D289" s="9" t="s">
        <v>5</v>
      </c>
      <c r="E289" s="9"/>
      <c r="F289" s="70">
        <f>F290</f>
        <v>350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X289" s="70">
        <f>X290</f>
        <v>64.647</v>
      </c>
      <c r="Y289" s="83">
        <f t="shared" si="37"/>
        <v>18.470571428571432</v>
      </c>
      <c r="Z289" s="91"/>
    </row>
    <row r="290" spans="1:26" s="23" customFormat="1" ht="15.75" outlineLevel="6">
      <c r="A290" s="42" t="s">
        <v>141</v>
      </c>
      <c r="B290" s="18" t="s">
        <v>21</v>
      </c>
      <c r="C290" s="18" t="s">
        <v>267</v>
      </c>
      <c r="D290" s="18" t="s">
        <v>5</v>
      </c>
      <c r="E290" s="18"/>
      <c r="F290" s="71">
        <f>F291</f>
        <v>350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X290" s="71">
        <f>X291</f>
        <v>64.647</v>
      </c>
      <c r="Y290" s="83">
        <f t="shared" si="37"/>
        <v>18.470571428571432</v>
      </c>
      <c r="Z290" s="91"/>
    </row>
    <row r="291" spans="1:26" s="23" customFormat="1" ht="15.75" outlineLevel="6">
      <c r="A291" s="92" t="s">
        <v>111</v>
      </c>
      <c r="B291" s="88" t="s">
        <v>21</v>
      </c>
      <c r="C291" s="88" t="s">
        <v>267</v>
      </c>
      <c r="D291" s="88" t="s">
        <v>85</v>
      </c>
      <c r="E291" s="88"/>
      <c r="F291" s="89">
        <v>350</v>
      </c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1"/>
      <c r="X291" s="89">
        <v>64.647</v>
      </c>
      <c r="Y291" s="83">
        <f t="shared" si="37"/>
        <v>18.470571428571432</v>
      </c>
      <c r="Z291" s="91"/>
    </row>
    <row r="292" spans="1:26" s="23" customFormat="1" ht="15.75" outlineLevel="6">
      <c r="A292" s="60" t="s">
        <v>233</v>
      </c>
      <c r="B292" s="9" t="s">
        <v>21</v>
      </c>
      <c r="C292" s="9" t="s">
        <v>305</v>
      </c>
      <c r="D292" s="9" t="s">
        <v>5</v>
      </c>
      <c r="E292" s="9"/>
      <c r="F292" s="70">
        <f>F293+F317+F322</f>
        <v>326942.8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70">
        <f>X293+X317+X322</f>
        <v>185387.826</v>
      </c>
      <c r="Y292" s="83">
        <f t="shared" si="37"/>
        <v>56.70344353813572</v>
      </c>
      <c r="Z292" s="91"/>
    </row>
    <row r="293" spans="1:26" s="23" customFormat="1" ht="15.75" outlineLevel="6">
      <c r="A293" s="96" t="s">
        <v>163</v>
      </c>
      <c r="B293" s="9" t="s">
        <v>21</v>
      </c>
      <c r="C293" s="9" t="s">
        <v>312</v>
      </c>
      <c r="D293" s="9" t="s">
        <v>5</v>
      </c>
      <c r="E293" s="9"/>
      <c r="F293" s="80">
        <f>F294+F303+F306+F297+F309+F300+F314</f>
        <v>308405.6</v>
      </c>
      <c r="G293" s="10" t="e">
        <f>#REF!</f>
        <v>#REF!</v>
      </c>
      <c r="H293" s="10" t="e">
        <f>#REF!</f>
        <v>#REF!</v>
      </c>
      <c r="I293" s="10" t="e">
        <f>#REF!</f>
        <v>#REF!</v>
      </c>
      <c r="J293" s="10" t="e">
        <f>#REF!</f>
        <v>#REF!</v>
      </c>
      <c r="K293" s="10" t="e">
        <f>#REF!</f>
        <v>#REF!</v>
      </c>
      <c r="L293" s="10" t="e">
        <f>#REF!</f>
        <v>#REF!</v>
      </c>
      <c r="M293" s="10" t="e">
        <f>#REF!</f>
        <v>#REF!</v>
      </c>
      <c r="N293" s="10" t="e">
        <f>#REF!</f>
        <v>#REF!</v>
      </c>
      <c r="O293" s="10" t="e">
        <f>#REF!</f>
        <v>#REF!</v>
      </c>
      <c r="P293" s="10" t="e">
        <f>#REF!</f>
        <v>#REF!</v>
      </c>
      <c r="Q293" s="10" t="e">
        <f>#REF!</f>
        <v>#REF!</v>
      </c>
      <c r="R293" s="10" t="e">
        <f>#REF!</f>
        <v>#REF!</v>
      </c>
      <c r="S293" s="10" t="e">
        <f>#REF!</f>
        <v>#REF!</v>
      </c>
      <c r="T293" s="10" t="e">
        <f>#REF!</f>
        <v>#REF!</v>
      </c>
      <c r="U293" s="10" t="e">
        <f>#REF!</f>
        <v>#REF!</v>
      </c>
      <c r="V293" s="10" t="e">
        <f>#REF!</f>
        <v>#REF!</v>
      </c>
      <c r="X293" s="70">
        <f>X294+X303+X306+X297+X309+X300+X314</f>
        <v>174310.568</v>
      </c>
      <c r="Y293" s="83">
        <f t="shared" si="37"/>
        <v>56.51991014430347</v>
      </c>
      <c r="Z293" s="91"/>
    </row>
    <row r="294" spans="1:26" s="23" customFormat="1" ht="31.5" outlineLevel="6">
      <c r="A294" s="42" t="s">
        <v>160</v>
      </c>
      <c r="B294" s="18" t="s">
        <v>21</v>
      </c>
      <c r="C294" s="18" t="s">
        <v>313</v>
      </c>
      <c r="D294" s="18" t="s">
        <v>5</v>
      </c>
      <c r="E294" s="18"/>
      <c r="F294" s="77">
        <f>F295</f>
        <v>60630.8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71">
        <f>X295</f>
        <v>36699.082</v>
      </c>
      <c r="Y294" s="83">
        <f t="shared" si="37"/>
        <v>60.528777453043666</v>
      </c>
      <c r="Z294" s="91"/>
    </row>
    <row r="295" spans="1:26" s="23" customFormat="1" ht="15.75" outlineLevel="6">
      <c r="A295" s="5" t="s">
        <v>121</v>
      </c>
      <c r="B295" s="6" t="s">
        <v>21</v>
      </c>
      <c r="C295" s="6" t="s">
        <v>313</v>
      </c>
      <c r="D295" s="6" t="s">
        <v>122</v>
      </c>
      <c r="E295" s="6"/>
      <c r="F295" s="78">
        <f>F296</f>
        <v>60630.8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72">
        <f>X296</f>
        <v>36699.082</v>
      </c>
      <c r="Y295" s="83">
        <f t="shared" si="37"/>
        <v>60.528777453043666</v>
      </c>
      <c r="Z295" s="91"/>
    </row>
    <row r="296" spans="1:26" s="23" customFormat="1" ht="47.25" outlineLevel="6">
      <c r="A296" s="48" t="s">
        <v>205</v>
      </c>
      <c r="B296" s="40" t="s">
        <v>21</v>
      </c>
      <c r="C296" s="40" t="s">
        <v>313</v>
      </c>
      <c r="D296" s="40" t="s">
        <v>85</v>
      </c>
      <c r="E296" s="40"/>
      <c r="F296" s="79">
        <v>60630.8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73">
        <v>36699.082</v>
      </c>
      <c r="Y296" s="83">
        <f t="shared" si="37"/>
        <v>60.528777453043666</v>
      </c>
      <c r="Z296" s="91"/>
    </row>
    <row r="297" spans="1:26" s="23" customFormat="1" ht="31.5" outlineLevel="6">
      <c r="A297" s="61" t="s">
        <v>202</v>
      </c>
      <c r="B297" s="18" t="s">
        <v>21</v>
      </c>
      <c r="C297" s="18" t="s">
        <v>361</v>
      </c>
      <c r="D297" s="18" t="s">
        <v>5</v>
      </c>
      <c r="E297" s="18"/>
      <c r="F297" s="77">
        <f>F298</f>
        <v>5823.8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71">
        <f>X298</f>
        <v>118.806</v>
      </c>
      <c r="Y297" s="83">
        <f t="shared" si="37"/>
        <v>2.040008242041279</v>
      </c>
      <c r="Z297" s="91"/>
    </row>
    <row r="298" spans="1:26" s="23" customFormat="1" ht="15.75" outlineLevel="6">
      <c r="A298" s="5" t="s">
        <v>121</v>
      </c>
      <c r="B298" s="6" t="s">
        <v>21</v>
      </c>
      <c r="C298" s="6" t="s">
        <v>361</v>
      </c>
      <c r="D298" s="6" t="s">
        <v>122</v>
      </c>
      <c r="E298" s="6"/>
      <c r="F298" s="78">
        <f>F299</f>
        <v>5823.8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72">
        <f>X299</f>
        <v>118.806</v>
      </c>
      <c r="Y298" s="83">
        <f t="shared" si="37"/>
        <v>2.040008242041279</v>
      </c>
      <c r="Z298" s="91"/>
    </row>
    <row r="299" spans="1:26" s="23" customFormat="1" ht="15.75" outlineLevel="6">
      <c r="A299" s="51" t="s">
        <v>86</v>
      </c>
      <c r="B299" s="40" t="s">
        <v>21</v>
      </c>
      <c r="C299" s="40" t="s">
        <v>361</v>
      </c>
      <c r="D299" s="40" t="s">
        <v>87</v>
      </c>
      <c r="E299" s="40"/>
      <c r="F299" s="79">
        <v>5823.8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73">
        <v>118.806</v>
      </c>
      <c r="Y299" s="83">
        <f t="shared" si="37"/>
        <v>2.040008242041279</v>
      </c>
      <c r="Z299" s="91"/>
    </row>
    <row r="300" spans="1:26" s="23" customFormat="1" ht="15.75" outlineLevel="6">
      <c r="A300" s="61" t="s">
        <v>252</v>
      </c>
      <c r="B300" s="18" t="s">
        <v>21</v>
      </c>
      <c r="C300" s="18" t="s">
        <v>314</v>
      </c>
      <c r="D300" s="18" t="s">
        <v>5</v>
      </c>
      <c r="E300" s="18"/>
      <c r="F300" s="77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71">
        <f>X301</f>
        <v>0</v>
      </c>
      <c r="Y300" s="83">
        <v>0</v>
      </c>
      <c r="Z300" s="91"/>
    </row>
    <row r="301" spans="1:26" s="23" customFormat="1" ht="15.75" outlineLevel="6">
      <c r="A301" s="5" t="s">
        <v>121</v>
      </c>
      <c r="B301" s="6" t="s">
        <v>21</v>
      </c>
      <c r="C301" s="6" t="s">
        <v>314</v>
      </c>
      <c r="D301" s="6" t="s">
        <v>122</v>
      </c>
      <c r="E301" s="6"/>
      <c r="F301" s="78">
        <f>F302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72">
        <f>X302</f>
        <v>0</v>
      </c>
      <c r="Y301" s="83">
        <v>0</v>
      </c>
      <c r="Z301" s="91"/>
    </row>
    <row r="302" spans="1:26" s="23" customFormat="1" ht="15.75" outlineLevel="6">
      <c r="A302" s="51" t="s">
        <v>86</v>
      </c>
      <c r="B302" s="40" t="s">
        <v>21</v>
      </c>
      <c r="C302" s="40" t="s">
        <v>314</v>
      </c>
      <c r="D302" s="40" t="s">
        <v>87</v>
      </c>
      <c r="E302" s="40"/>
      <c r="F302" s="79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73">
        <v>0</v>
      </c>
      <c r="Y302" s="83">
        <v>0</v>
      </c>
      <c r="Z302" s="91"/>
    </row>
    <row r="303" spans="1:26" s="23" customFormat="1" ht="31.5" outlineLevel="6">
      <c r="A303" s="49" t="s">
        <v>165</v>
      </c>
      <c r="B303" s="18" t="s">
        <v>21</v>
      </c>
      <c r="C303" s="18" t="s">
        <v>315</v>
      </c>
      <c r="D303" s="18" t="s">
        <v>5</v>
      </c>
      <c r="E303" s="18"/>
      <c r="F303" s="77">
        <f>F304</f>
        <v>5776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71">
        <f>X304</f>
        <v>2695.133</v>
      </c>
      <c r="Y303" s="83">
        <f t="shared" si="37"/>
        <v>46.660889889196675</v>
      </c>
      <c r="Z303" s="91"/>
    </row>
    <row r="304" spans="1:26" s="23" customFormat="1" ht="15.75" outlineLevel="6">
      <c r="A304" s="5" t="s">
        <v>121</v>
      </c>
      <c r="B304" s="6" t="s">
        <v>21</v>
      </c>
      <c r="C304" s="6" t="s">
        <v>315</v>
      </c>
      <c r="D304" s="6" t="s">
        <v>122</v>
      </c>
      <c r="E304" s="6"/>
      <c r="F304" s="78">
        <f>F305</f>
        <v>5776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72">
        <f>X305</f>
        <v>2695.133</v>
      </c>
      <c r="Y304" s="83">
        <f t="shared" si="37"/>
        <v>46.660889889196675</v>
      </c>
      <c r="Z304" s="91"/>
    </row>
    <row r="305" spans="1:26" s="23" customFormat="1" ht="47.25" outlineLevel="6">
      <c r="A305" s="48" t="s">
        <v>205</v>
      </c>
      <c r="B305" s="40" t="s">
        <v>21</v>
      </c>
      <c r="C305" s="40" t="s">
        <v>315</v>
      </c>
      <c r="D305" s="40" t="s">
        <v>85</v>
      </c>
      <c r="E305" s="40"/>
      <c r="F305" s="79">
        <v>5776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73">
        <v>2695.133</v>
      </c>
      <c r="Y305" s="83">
        <f t="shared" si="37"/>
        <v>46.660889889196675</v>
      </c>
      <c r="Z305" s="91"/>
    </row>
    <row r="306" spans="1:26" s="23" customFormat="1" ht="47.25" outlineLevel="6">
      <c r="A306" s="50" t="s">
        <v>166</v>
      </c>
      <c r="B306" s="18" t="s">
        <v>21</v>
      </c>
      <c r="C306" s="18" t="s">
        <v>316</v>
      </c>
      <c r="D306" s="18" t="s">
        <v>5</v>
      </c>
      <c r="E306" s="18"/>
      <c r="F306" s="77">
        <f>F307</f>
        <v>231255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71">
        <f>X307</f>
        <v>134797.547</v>
      </c>
      <c r="Y306" s="83">
        <f t="shared" si="37"/>
        <v>58.289570820090375</v>
      </c>
      <c r="Z306" s="91"/>
    </row>
    <row r="307" spans="1:26" s="23" customFormat="1" ht="15.75" outlineLevel="6">
      <c r="A307" s="5" t="s">
        <v>121</v>
      </c>
      <c r="B307" s="6" t="s">
        <v>21</v>
      </c>
      <c r="C307" s="6" t="s">
        <v>316</v>
      </c>
      <c r="D307" s="6" t="s">
        <v>122</v>
      </c>
      <c r="E307" s="6"/>
      <c r="F307" s="78">
        <f>F308</f>
        <v>231255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72">
        <f>X308</f>
        <v>134797.547</v>
      </c>
      <c r="Y307" s="83">
        <f t="shared" si="37"/>
        <v>58.289570820090375</v>
      </c>
      <c r="Z307" s="91"/>
    </row>
    <row r="308" spans="1:26" s="23" customFormat="1" ht="47.25" outlineLevel="6">
      <c r="A308" s="48" t="s">
        <v>205</v>
      </c>
      <c r="B308" s="40" t="s">
        <v>21</v>
      </c>
      <c r="C308" s="40" t="s">
        <v>316</v>
      </c>
      <c r="D308" s="40" t="s">
        <v>85</v>
      </c>
      <c r="E308" s="40"/>
      <c r="F308" s="79">
        <v>231255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73">
        <v>134797.547</v>
      </c>
      <c r="Y308" s="83">
        <f t="shared" si="37"/>
        <v>58.289570820090375</v>
      </c>
      <c r="Z308" s="91"/>
    </row>
    <row r="309" spans="1:26" s="23" customFormat="1" ht="47.25" outlineLevel="6">
      <c r="A309" s="54" t="s">
        <v>209</v>
      </c>
      <c r="B309" s="18" t="s">
        <v>21</v>
      </c>
      <c r="C309" s="18" t="s">
        <v>317</v>
      </c>
      <c r="D309" s="18" t="s">
        <v>5</v>
      </c>
      <c r="E309" s="18"/>
      <c r="F309" s="77">
        <f>F310+F312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71">
        <f>X310+X312</f>
        <v>0</v>
      </c>
      <c r="Y309" s="83">
        <v>0</v>
      </c>
      <c r="Z309" s="91"/>
    </row>
    <row r="310" spans="1:26" s="23" customFormat="1" ht="15.75" outlineLevel="6">
      <c r="A310" s="5" t="s">
        <v>95</v>
      </c>
      <c r="B310" s="6" t="s">
        <v>21</v>
      </c>
      <c r="C310" s="6" t="s">
        <v>317</v>
      </c>
      <c r="D310" s="6" t="s">
        <v>96</v>
      </c>
      <c r="E310" s="6"/>
      <c r="F310" s="78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72">
        <f>X311</f>
        <v>0</v>
      </c>
      <c r="Y310" s="83">
        <v>0</v>
      </c>
      <c r="Z310" s="91"/>
    </row>
    <row r="311" spans="1:26" s="23" customFormat="1" ht="31.5" outlineLevel="6">
      <c r="A311" s="39" t="s">
        <v>99</v>
      </c>
      <c r="B311" s="40" t="s">
        <v>21</v>
      </c>
      <c r="C311" s="40" t="s">
        <v>317</v>
      </c>
      <c r="D311" s="40" t="s">
        <v>100</v>
      </c>
      <c r="E311" s="40"/>
      <c r="F311" s="79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73">
        <v>0</v>
      </c>
      <c r="Y311" s="83">
        <v>0</v>
      </c>
      <c r="Z311" s="91"/>
    </row>
    <row r="312" spans="1:26" s="23" customFormat="1" ht="51" customHeight="1" outlineLevel="6">
      <c r="A312" s="5" t="s">
        <v>121</v>
      </c>
      <c r="B312" s="6" t="s">
        <v>21</v>
      </c>
      <c r="C312" s="6" t="s">
        <v>317</v>
      </c>
      <c r="D312" s="6" t="s">
        <v>122</v>
      </c>
      <c r="E312" s="6"/>
      <c r="F312" s="78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72">
        <f>X313</f>
        <v>0</v>
      </c>
      <c r="Y312" s="83">
        <v>0</v>
      </c>
      <c r="Z312" s="91"/>
    </row>
    <row r="313" spans="1:26" s="23" customFormat="1" ht="47.25" outlineLevel="6">
      <c r="A313" s="48" t="s">
        <v>205</v>
      </c>
      <c r="B313" s="40" t="s">
        <v>21</v>
      </c>
      <c r="C313" s="40" t="s">
        <v>317</v>
      </c>
      <c r="D313" s="40" t="s">
        <v>85</v>
      </c>
      <c r="E313" s="40"/>
      <c r="F313" s="79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73">
        <v>0</v>
      </c>
      <c r="Y313" s="83">
        <v>0</v>
      </c>
      <c r="Z313" s="91"/>
    </row>
    <row r="314" spans="1:26" s="23" customFormat="1" ht="31.5" outlineLevel="6">
      <c r="A314" s="50" t="s">
        <v>388</v>
      </c>
      <c r="B314" s="18" t="s">
        <v>21</v>
      </c>
      <c r="C314" s="18" t="s">
        <v>387</v>
      </c>
      <c r="D314" s="18" t="s">
        <v>5</v>
      </c>
      <c r="E314" s="18"/>
      <c r="F314" s="77">
        <f>F315</f>
        <v>4920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71">
        <f>X315</f>
        <v>0</v>
      </c>
      <c r="Y314" s="83">
        <f t="shared" si="37"/>
        <v>0</v>
      </c>
      <c r="Z314" s="91"/>
    </row>
    <row r="315" spans="1:26" s="23" customFormat="1" ht="15.75" outlineLevel="6">
      <c r="A315" s="5" t="s">
        <v>121</v>
      </c>
      <c r="B315" s="6" t="s">
        <v>21</v>
      </c>
      <c r="C315" s="6" t="s">
        <v>387</v>
      </c>
      <c r="D315" s="6" t="s">
        <v>122</v>
      </c>
      <c r="E315" s="6"/>
      <c r="F315" s="78">
        <f>F316</f>
        <v>4920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72">
        <f>X316</f>
        <v>0</v>
      </c>
      <c r="Y315" s="83">
        <f t="shared" si="37"/>
        <v>0</v>
      </c>
      <c r="Z315" s="91"/>
    </row>
    <row r="316" spans="1:26" s="23" customFormat="1" ht="15.75" outlineLevel="6">
      <c r="A316" s="51" t="s">
        <v>86</v>
      </c>
      <c r="B316" s="40" t="s">
        <v>21</v>
      </c>
      <c r="C316" s="40" t="s">
        <v>387</v>
      </c>
      <c r="D316" s="40" t="s">
        <v>87</v>
      </c>
      <c r="E316" s="40"/>
      <c r="F316" s="79">
        <v>4920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73">
        <v>0</v>
      </c>
      <c r="Y316" s="83">
        <f t="shared" si="37"/>
        <v>0</v>
      </c>
      <c r="Z316" s="91"/>
    </row>
    <row r="317" spans="1:26" s="23" customFormat="1" ht="31.5" outlineLevel="6">
      <c r="A317" s="13" t="s">
        <v>194</v>
      </c>
      <c r="B317" s="9" t="s">
        <v>21</v>
      </c>
      <c r="C317" s="9" t="s">
        <v>318</v>
      </c>
      <c r="D317" s="9" t="s">
        <v>5</v>
      </c>
      <c r="E317" s="9"/>
      <c r="F317" s="80">
        <f>F318</f>
        <v>18537.2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70">
        <f>X318</f>
        <v>11077.258</v>
      </c>
      <c r="Y317" s="83">
        <f t="shared" si="37"/>
        <v>59.75691042875947</v>
      </c>
      <c r="Z317" s="91"/>
    </row>
    <row r="318" spans="1:26" s="23" customFormat="1" ht="31.5" outlineLevel="6">
      <c r="A318" s="42" t="s">
        <v>195</v>
      </c>
      <c r="B318" s="18" t="s">
        <v>21</v>
      </c>
      <c r="C318" s="18" t="s">
        <v>319</v>
      </c>
      <c r="D318" s="18" t="s">
        <v>5</v>
      </c>
      <c r="E318" s="18"/>
      <c r="F318" s="77">
        <f>F319</f>
        <v>18537.2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71">
        <f>X319</f>
        <v>11077.258</v>
      </c>
      <c r="Y318" s="83">
        <f t="shared" si="37"/>
        <v>59.75691042875947</v>
      </c>
      <c r="Z318" s="91"/>
    </row>
    <row r="319" spans="1:26" s="23" customFormat="1" ht="15.75" outlineLevel="6">
      <c r="A319" s="5" t="s">
        <v>121</v>
      </c>
      <c r="B319" s="6" t="s">
        <v>21</v>
      </c>
      <c r="C319" s="6" t="s">
        <v>319</v>
      </c>
      <c r="D319" s="6" t="s">
        <v>122</v>
      </c>
      <c r="E319" s="6"/>
      <c r="F319" s="78">
        <f>F320+F321</f>
        <v>18537.2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72">
        <f>X320+X321</f>
        <v>11077.258</v>
      </c>
      <c r="Y319" s="83">
        <f t="shared" si="37"/>
        <v>59.75691042875947</v>
      </c>
      <c r="Z319" s="91"/>
    </row>
    <row r="320" spans="1:26" s="23" customFormat="1" ht="47.25" outlineLevel="6">
      <c r="A320" s="48" t="s">
        <v>205</v>
      </c>
      <c r="B320" s="40" t="s">
        <v>21</v>
      </c>
      <c r="C320" s="40" t="s">
        <v>319</v>
      </c>
      <c r="D320" s="40" t="s">
        <v>85</v>
      </c>
      <c r="E320" s="40"/>
      <c r="F320" s="79">
        <v>18537.2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3">
        <v>11077.258</v>
      </c>
      <c r="Y320" s="83">
        <f t="shared" si="37"/>
        <v>59.75691042875947</v>
      </c>
      <c r="Z320" s="91"/>
    </row>
    <row r="321" spans="1:26" s="23" customFormat="1" ht="15.75" outlineLevel="6">
      <c r="A321" s="51" t="s">
        <v>86</v>
      </c>
      <c r="B321" s="40" t="s">
        <v>21</v>
      </c>
      <c r="C321" s="40" t="s">
        <v>364</v>
      </c>
      <c r="D321" s="40" t="s">
        <v>87</v>
      </c>
      <c r="E321" s="40"/>
      <c r="F321" s="79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73">
        <v>0</v>
      </c>
      <c r="Y321" s="83">
        <v>0</v>
      </c>
      <c r="Z321" s="91"/>
    </row>
    <row r="322" spans="1:26" s="23" customFormat="1" ht="31.5" outlineLevel="6">
      <c r="A322" s="62" t="s">
        <v>234</v>
      </c>
      <c r="B322" s="9" t="s">
        <v>21</v>
      </c>
      <c r="C322" s="9" t="s">
        <v>310</v>
      </c>
      <c r="D322" s="9" t="s">
        <v>5</v>
      </c>
      <c r="E322" s="9"/>
      <c r="F322" s="80">
        <f>F326+F323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70">
        <f>X326+X323</f>
        <v>0</v>
      </c>
      <c r="Y322" s="83">
        <v>0</v>
      </c>
      <c r="Z322" s="91"/>
    </row>
    <row r="323" spans="1:26" s="23" customFormat="1" ht="31.5" outlineLevel="6">
      <c r="A323" s="61" t="s">
        <v>250</v>
      </c>
      <c r="B323" s="18" t="s">
        <v>21</v>
      </c>
      <c r="C323" s="18" t="s">
        <v>320</v>
      </c>
      <c r="D323" s="18" t="s">
        <v>5</v>
      </c>
      <c r="E323" s="18"/>
      <c r="F323" s="77">
        <f>F324</f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71">
        <f>X324</f>
        <v>0</v>
      </c>
      <c r="Y323" s="83">
        <v>0</v>
      </c>
      <c r="Z323" s="91"/>
    </row>
    <row r="324" spans="1:26" s="23" customFormat="1" ht="15.75" outlineLevel="6">
      <c r="A324" s="5" t="s">
        <v>121</v>
      </c>
      <c r="B324" s="6" t="s">
        <v>21</v>
      </c>
      <c r="C324" s="6" t="s">
        <v>320</v>
      </c>
      <c r="D324" s="6" t="s">
        <v>122</v>
      </c>
      <c r="E324" s="6"/>
      <c r="F324" s="78">
        <f>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72">
        <f>X325</f>
        <v>0</v>
      </c>
      <c r="Y324" s="83">
        <v>0</v>
      </c>
      <c r="Z324" s="91"/>
    </row>
    <row r="325" spans="1:26" s="23" customFormat="1" ht="15.75" outlineLevel="6">
      <c r="A325" s="51" t="s">
        <v>86</v>
      </c>
      <c r="B325" s="40" t="s">
        <v>21</v>
      </c>
      <c r="C325" s="40" t="s">
        <v>320</v>
      </c>
      <c r="D325" s="40" t="s">
        <v>87</v>
      </c>
      <c r="E325" s="40"/>
      <c r="F325" s="79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73"/>
      <c r="Y325" s="83">
        <v>0</v>
      </c>
      <c r="Z325" s="91"/>
    </row>
    <row r="326" spans="1:26" s="23" customFormat="1" ht="31.5" outlineLevel="6">
      <c r="A326" s="61" t="s">
        <v>217</v>
      </c>
      <c r="B326" s="18" t="s">
        <v>21</v>
      </c>
      <c r="C326" s="18" t="s">
        <v>321</v>
      </c>
      <c r="D326" s="18" t="s">
        <v>5</v>
      </c>
      <c r="E326" s="18"/>
      <c r="F326" s="77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1">
        <f>X327</f>
        <v>0</v>
      </c>
      <c r="Y326" s="83">
        <v>0</v>
      </c>
      <c r="Z326" s="91"/>
    </row>
    <row r="327" spans="1:26" s="23" customFormat="1" ht="15.75" outlineLevel="6">
      <c r="A327" s="5" t="s">
        <v>121</v>
      </c>
      <c r="B327" s="6" t="s">
        <v>21</v>
      </c>
      <c r="C327" s="6" t="s">
        <v>321</v>
      </c>
      <c r="D327" s="6" t="s">
        <v>122</v>
      </c>
      <c r="E327" s="6"/>
      <c r="F327" s="78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72">
        <f>X328</f>
        <v>0</v>
      </c>
      <c r="Y327" s="83">
        <v>0</v>
      </c>
      <c r="Z327" s="91"/>
    </row>
    <row r="328" spans="1:26" s="23" customFormat="1" ht="35.25" customHeight="1" outlineLevel="6">
      <c r="A328" s="51" t="s">
        <v>86</v>
      </c>
      <c r="B328" s="40" t="s">
        <v>21</v>
      </c>
      <c r="C328" s="40" t="s">
        <v>321</v>
      </c>
      <c r="D328" s="40" t="s">
        <v>87</v>
      </c>
      <c r="E328" s="40"/>
      <c r="F328" s="79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73">
        <v>0</v>
      </c>
      <c r="Y328" s="83">
        <v>0</v>
      </c>
      <c r="Z328" s="91"/>
    </row>
    <row r="329" spans="1:26" s="23" customFormat="1" ht="35.25" customHeight="1" outlineLevel="6">
      <c r="A329" s="60" t="s">
        <v>206</v>
      </c>
      <c r="B329" s="9" t="s">
        <v>21</v>
      </c>
      <c r="C329" s="9" t="s">
        <v>322</v>
      </c>
      <c r="D329" s="9" t="s">
        <v>5</v>
      </c>
      <c r="E329" s="9"/>
      <c r="F329" s="80">
        <f>F330</f>
        <v>10500</v>
      </c>
      <c r="G329" s="12" t="e">
        <f aca="true" t="shared" si="38" ref="G329:V329">G330</f>
        <v>#REF!</v>
      </c>
      <c r="H329" s="12" t="e">
        <f t="shared" si="38"/>
        <v>#REF!</v>
      </c>
      <c r="I329" s="12" t="e">
        <f t="shared" si="38"/>
        <v>#REF!</v>
      </c>
      <c r="J329" s="12" t="e">
        <f t="shared" si="38"/>
        <v>#REF!</v>
      </c>
      <c r="K329" s="12" t="e">
        <f t="shared" si="38"/>
        <v>#REF!</v>
      </c>
      <c r="L329" s="12" t="e">
        <f t="shared" si="38"/>
        <v>#REF!</v>
      </c>
      <c r="M329" s="12" t="e">
        <f t="shared" si="38"/>
        <v>#REF!</v>
      </c>
      <c r="N329" s="12" t="e">
        <f t="shared" si="38"/>
        <v>#REF!</v>
      </c>
      <c r="O329" s="12" t="e">
        <f t="shared" si="38"/>
        <v>#REF!</v>
      </c>
      <c r="P329" s="12" t="e">
        <f t="shared" si="38"/>
        <v>#REF!</v>
      </c>
      <c r="Q329" s="12" t="e">
        <f t="shared" si="38"/>
        <v>#REF!</v>
      </c>
      <c r="R329" s="12" t="e">
        <f t="shared" si="38"/>
        <v>#REF!</v>
      </c>
      <c r="S329" s="12" t="e">
        <f t="shared" si="38"/>
        <v>#REF!</v>
      </c>
      <c r="T329" s="12" t="e">
        <f t="shared" si="38"/>
        <v>#REF!</v>
      </c>
      <c r="U329" s="12" t="e">
        <f t="shared" si="38"/>
        <v>#REF!</v>
      </c>
      <c r="V329" s="12" t="e">
        <f t="shared" si="38"/>
        <v>#REF!</v>
      </c>
      <c r="X329" s="70">
        <f>X330</f>
        <v>7366.526</v>
      </c>
      <c r="Y329" s="83">
        <f t="shared" si="37"/>
        <v>70.15739047619047</v>
      </c>
      <c r="Z329" s="91"/>
    </row>
    <row r="330" spans="1:26" s="23" customFormat="1" ht="21" customHeight="1" outlineLevel="6">
      <c r="A330" s="61" t="s">
        <v>160</v>
      </c>
      <c r="B330" s="18" t="s">
        <v>21</v>
      </c>
      <c r="C330" s="18" t="s">
        <v>323</v>
      </c>
      <c r="D330" s="18" t="s">
        <v>5</v>
      </c>
      <c r="E330" s="66"/>
      <c r="F330" s="77">
        <f>F331</f>
        <v>10500</v>
      </c>
      <c r="G330" s="7" t="e">
        <f>#REF!</f>
        <v>#REF!</v>
      </c>
      <c r="H330" s="7" t="e">
        <f>#REF!</f>
        <v>#REF!</v>
      </c>
      <c r="I330" s="7" t="e">
        <f>#REF!</f>
        <v>#REF!</v>
      </c>
      <c r="J330" s="7" t="e">
        <f>#REF!</f>
        <v>#REF!</v>
      </c>
      <c r="K330" s="7" t="e">
        <f>#REF!</f>
        <v>#REF!</v>
      </c>
      <c r="L330" s="7" t="e">
        <f>#REF!</f>
        <v>#REF!</v>
      </c>
      <c r="M330" s="7" t="e">
        <f>#REF!</f>
        <v>#REF!</v>
      </c>
      <c r="N330" s="7" t="e">
        <f>#REF!</f>
        <v>#REF!</v>
      </c>
      <c r="O330" s="7" t="e">
        <f>#REF!</f>
        <v>#REF!</v>
      </c>
      <c r="P330" s="7" t="e">
        <f>#REF!</f>
        <v>#REF!</v>
      </c>
      <c r="Q330" s="7" t="e">
        <f>#REF!</f>
        <v>#REF!</v>
      </c>
      <c r="R330" s="7" t="e">
        <f>#REF!</f>
        <v>#REF!</v>
      </c>
      <c r="S330" s="7" t="e">
        <f>#REF!</f>
        <v>#REF!</v>
      </c>
      <c r="T330" s="7" t="e">
        <f>#REF!</f>
        <v>#REF!</v>
      </c>
      <c r="U330" s="7" t="e">
        <f>#REF!</f>
        <v>#REF!</v>
      </c>
      <c r="V330" s="7" t="e">
        <f>#REF!</f>
        <v>#REF!</v>
      </c>
      <c r="X330" s="71">
        <f>X331</f>
        <v>7366.526</v>
      </c>
      <c r="Y330" s="83">
        <f t="shared" si="37"/>
        <v>70.15739047619047</v>
      </c>
      <c r="Z330" s="91"/>
    </row>
    <row r="331" spans="1:26" s="23" customFormat="1" ht="20.25" customHeight="1" outlineLevel="6">
      <c r="A331" s="5" t="s">
        <v>121</v>
      </c>
      <c r="B331" s="6" t="s">
        <v>21</v>
      </c>
      <c r="C331" s="6" t="s">
        <v>323</v>
      </c>
      <c r="D331" s="6" t="s">
        <v>384</v>
      </c>
      <c r="E331" s="64"/>
      <c r="F331" s="78">
        <f>F332+F333</f>
        <v>10500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72">
        <f>X332+X333</f>
        <v>7366.526</v>
      </c>
      <c r="Y331" s="83">
        <f t="shared" si="37"/>
        <v>70.15739047619047</v>
      </c>
      <c r="Z331" s="91"/>
    </row>
    <row r="332" spans="1:26" s="23" customFormat="1" ht="47.25" outlineLevel="6">
      <c r="A332" s="51" t="s">
        <v>205</v>
      </c>
      <c r="B332" s="40" t="s">
        <v>21</v>
      </c>
      <c r="C332" s="40" t="s">
        <v>323</v>
      </c>
      <c r="D332" s="40" t="s">
        <v>85</v>
      </c>
      <c r="E332" s="65"/>
      <c r="F332" s="79">
        <v>10500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73">
        <v>7366.526</v>
      </c>
      <c r="Y332" s="83">
        <f t="shared" si="37"/>
        <v>70.15739047619047</v>
      </c>
      <c r="Z332" s="91"/>
    </row>
    <row r="333" spans="1:26" s="23" customFormat="1" ht="18.75" outlineLevel="6">
      <c r="A333" s="51" t="s">
        <v>86</v>
      </c>
      <c r="B333" s="40" t="s">
        <v>21</v>
      </c>
      <c r="C333" s="40" t="s">
        <v>363</v>
      </c>
      <c r="D333" s="40" t="s">
        <v>87</v>
      </c>
      <c r="E333" s="65"/>
      <c r="F333" s="79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73">
        <v>0</v>
      </c>
      <c r="Y333" s="83">
        <v>0</v>
      </c>
      <c r="Z333" s="91"/>
    </row>
    <row r="334" spans="1:26" s="23" customFormat="1" ht="31.5" outlineLevel="6">
      <c r="A334" s="60" t="s">
        <v>380</v>
      </c>
      <c r="B334" s="9" t="s">
        <v>21</v>
      </c>
      <c r="C334" s="9" t="s">
        <v>381</v>
      </c>
      <c r="D334" s="9" t="s">
        <v>5</v>
      </c>
      <c r="E334" s="9"/>
      <c r="F334" s="80">
        <f>F335</f>
        <v>20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70">
        <f>X335</f>
        <v>0</v>
      </c>
      <c r="Y334" s="83">
        <f aca="true" t="shared" si="39" ref="Y334:Y395">X334/F334*100</f>
        <v>0</v>
      </c>
      <c r="Z334" s="91"/>
    </row>
    <row r="335" spans="1:26" s="23" customFormat="1" ht="18.75" outlineLevel="6">
      <c r="A335" s="5" t="s">
        <v>121</v>
      </c>
      <c r="B335" s="6" t="s">
        <v>21</v>
      </c>
      <c r="C335" s="6" t="s">
        <v>383</v>
      </c>
      <c r="D335" s="6" t="s">
        <v>384</v>
      </c>
      <c r="E335" s="64"/>
      <c r="F335" s="78">
        <f>F336</f>
        <v>20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72">
        <f>X336</f>
        <v>0</v>
      </c>
      <c r="Y335" s="83">
        <f t="shared" si="39"/>
        <v>0</v>
      </c>
      <c r="Z335" s="91"/>
    </row>
    <row r="336" spans="1:26" s="23" customFormat="1" ht="18.75" outlineLevel="6">
      <c r="A336" s="51" t="s">
        <v>86</v>
      </c>
      <c r="B336" s="40" t="s">
        <v>21</v>
      </c>
      <c r="C336" s="40" t="s">
        <v>383</v>
      </c>
      <c r="D336" s="40" t="s">
        <v>87</v>
      </c>
      <c r="E336" s="65"/>
      <c r="F336" s="79">
        <v>20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73">
        <v>0</v>
      </c>
      <c r="Y336" s="83">
        <f t="shared" si="39"/>
        <v>0</v>
      </c>
      <c r="Z336" s="91"/>
    </row>
    <row r="337" spans="1:26" s="23" customFormat="1" ht="31.5" outlineLevel="6">
      <c r="A337" s="63" t="s">
        <v>67</v>
      </c>
      <c r="B337" s="29" t="s">
        <v>66</v>
      </c>
      <c r="C337" s="29" t="s">
        <v>261</v>
      </c>
      <c r="D337" s="29" t="s">
        <v>5</v>
      </c>
      <c r="E337" s="29"/>
      <c r="F337" s="56">
        <f>F338</f>
        <v>30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76">
        <f>X338</f>
        <v>26.6</v>
      </c>
      <c r="Y337" s="83">
        <f t="shared" si="39"/>
        <v>88.66666666666667</v>
      </c>
      <c r="Z337" s="91"/>
    </row>
    <row r="338" spans="1:26" s="23" customFormat="1" ht="15.75" outlineLevel="6">
      <c r="A338" s="8" t="s">
        <v>235</v>
      </c>
      <c r="B338" s="9" t="s">
        <v>66</v>
      </c>
      <c r="C338" s="9" t="s">
        <v>324</v>
      </c>
      <c r="D338" s="9" t="s">
        <v>5</v>
      </c>
      <c r="E338" s="9"/>
      <c r="F338" s="10">
        <f>F339</f>
        <v>30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70">
        <f>X339</f>
        <v>26.6</v>
      </c>
      <c r="Y338" s="83">
        <f t="shared" si="39"/>
        <v>88.66666666666667</v>
      </c>
      <c r="Z338" s="91"/>
    </row>
    <row r="339" spans="1:26" s="23" customFormat="1" ht="31.5" outlineLevel="6">
      <c r="A339" s="54" t="s">
        <v>167</v>
      </c>
      <c r="B339" s="18" t="s">
        <v>66</v>
      </c>
      <c r="C339" s="18" t="s">
        <v>325</v>
      </c>
      <c r="D339" s="18" t="s">
        <v>5</v>
      </c>
      <c r="E339" s="18"/>
      <c r="F339" s="19">
        <f>F340</f>
        <v>30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71">
        <f>X340</f>
        <v>26.6</v>
      </c>
      <c r="Y339" s="83">
        <f t="shared" si="39"/>
        <v>88.66666666666667</v>
      </c>
      <c r="Z339" s="91"/>
    </row>
    <row r="340" spans="1:26" s="23" customFormat="1" ht="15.75" outlineLevel="6">
      <c r="A340" s="5" t="s">
        <v>95</v>
      </c>
      <c r="B340" s="6" t="s">
        <v>66</v>
      </c>
      <c r="C340" s="6" t="s">
        <v>325</v>
      </c>
      <c r="D340" s="6" t="s">
        <v>96</v>
      </c>
      <c r="E340" s="6"/>
      <c r="F340" s="7">
        <f>F341</f>
        <v>30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72">
        <f>X341</f>
        <v>26.6</v>
      </c>
      <c r="Y340" s="83">
        <f t="shared" si="39"/>
        <v>88.66666666666667</v>
      </c>
      <c r="Z340" s="91"/>
    </row>
    <row r="341" spans="1:26" s="23" customFormat="1" ht="31.5" outlineLevel="6">
      <c r="A341" s="39" t="s">
        <v>99</v>
      </c>
      <c r="B341" s="40" t="s">
        <v>66</v>
      </c>
      <c r="C341" s="40" t="s">
        <v>325</v>
      </c>
      <c r="D341" s="40" t="s">
        <v>100</v>
      </c>
      <c r="E341" s="40"/>
      <c r="F341" s="41">
        <v>30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73">
        <v>26.6</v>
      </c>
      <c r="Y341" s="83">
        <f t="shared" si="39"/>
        <v>88.66666666666667</v>
      </c>
      <c r="Z341" s="91"/>
    </row>
    <row r="342" spans="1:26" s="23" customFormat="1" ht="15.75" outlineLevel="6">
      <c r="A342" s="63" t="s">
        <v>45</v>
      </c>
      <c r="B342" s="29" t="s">
        <v>22</v>
      </c>
      <c r="C342" s="29" t="s">
        <v>261</v>
      </c>
      <c r="D342" s="29" t="s">
        <v>5</v>
      </c>
      <c r="E342" s="29"/>
      <c r="F342" s="56">
        <f>F343</f>
        <v>4037</v>
      </c>
      <c r="G342" s="10" t="e">
        <f>#REF!</f>
        <v>#REF!</v>
      </c>
      <c r="H342" s="10" t="e">
        <f>#REF!</f>
        <v>#REF!</v>
      </c>
      <c r="I342" s="10" t="e">
        <f>#REF!</f>
        <v>#REF!</v>
      </c>
      <c r="J342" s="10" t="e">
        <f>#REF!</f>
        <v>#REF!</v>
      </c>
      <c r="K342" s="10" t="e">
        <f>#REF!</f>
        <v>#REF!</v>
      </c>
      <c r="L342" s="10" t="e">
        <f>#REF!</f>
        <v>#REF!</v>
      </c>
      <c r="M342" s="10" t="e">
        <f>#REF!</f>
        <v>#REF!</v>
      </c>
      <c r="N342" s="10" t="e">
        <f>#REF!</f>
        <v>#REF!</v>
      </c>
      <c r="O342" s="10" t="e">
        <f>#REF!</f>
        <v>#REF!</v>
      </c>
      <c r="P342" s="10" t="e">
        <f>#REF!</f>
        <v>#REF!</v>
      </c>
      <c r="Q342" s="10" t="e">
        <f>#REF!</f>
        <v>#REF!</v>
      </c>
      <c r="R342" s="10" t="e">
        <f>#REF!</f>
        <v>#REF!</v>
      </c>
      <c r="S342" s="10" t="e">
        <f>#REF!</f>
        <v>#REF!</v>
      </c>
      <c r="T342" s="10" t="e">
        <f>#REF!</f>
        <v>#REF!</v>
      </c>
      <c r="U342" s="10" t="e">
        <f>#REF!</f>
        <v>#REF!</v>
      </c>
      <c r="V342" s="10" t="e">
        <f>#REF!</f>
        <v>#REF!</v>
      </c>
      <c r="X342" s="76">
        <f>X343</f>
        <v>3077.651</v>
      </c>
      <c r="Y342" s="83">
        <f t="shared" si="39"/>
        <v>76.2360911567996</v>
      </c>
      <c r="Z342" s="91"/>
    </row>
    <row r="343" spans="1:26" s="23" customFormat="1" ht="15.75" outlineLevel="6">
      <c r="A343" s="8" t="s">
        <v>236</v>
      </c>
      <c r="B343" s="9" t="s">
        <v>22</v>
      </c>
      <c r="C343" s="9" t="s">
        <v>305</v>
      </c>
      <c r="D343" s="9" t="s">
        <v>5</v>
      </c>
      <c r="E343" s="9"/>
      <c r="F343" s="10">
        <f>F344+F356</f>
        <v>4037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70">
        <f>X344+X356</f>
        <v>3077.651</v>
      </c>
      <c r="Y343" s="83">
        <f t="shared" si="39"/>
        <v>76.2360911567996</v>
      </c>
      <c r="Z343" s="91"/>
    </row>
    <row r="344" spans="1:26" s="23" customFormat="1" ht="15.75" outlineLevel="6">
      <c r="A344" s="52" t="s">
        <v>123</v>
      </c>
      <c r="B344" s="18" t="s">
        <v>22</v>
      </c>
      <c r="C344" s="18" t="s">
        <v>312</v>
      </c>
      <c r="D344" s="18" t="s">
        <v>5</v>
      </c>
      <c r="E344" s="18"/>
      <c r="F344" s="19">
        <f>F345+F348+F351</f>
        <v>3875.44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71">
        <f>X345+X348+X351</f>
        <v>3077.651</v>
      </c>
      <c r="Y344" s="83">
        <f t="shared" si="39"/>
        <v>79.41423425469108</v>
      </c>
      <c r="Z344" s="91"/>
    </row>
    <row r="345" spans="1:26" s="23" customFormat="1" ht="34.5" customHeight="1" outlineLevel="6">
      <c r="A345" s="52" t="s">
        <v>168</v>
      </c>
      <c r="B345" s="18" t="s">
        <v>22</v>
      </c>
      <c r="C345" s="18" t="s">
        <v>326</v>
      </c>
      <c r="D345" s="18" t="s">
        <v>5</v>
      </c>
      <c r="E345" s="18"/>
      <c r="F345" s="19">
        <f>F346</f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71">
        <f>X346</f>
        <v>0</v>
      </c>
      <c r="Y345" s="83">
        <v>0</v>
      </c>
      <c r="Z345" s="91"/>
    </row>
    <row r="346" spans="1:26" s="23" customFormat="1" ht="15.75" outlineLevel="6">
      <c r="A346" s="5" t="s">
        <v>95</v>
      </c>
      <c r="B346" s="6" t="s">
        <v>22</v>
      </c>
      <c r="C346" s="6" t="s">
        <v>326</v>
      </c>
      <c r="D346" s="6" t="s">
        <v>96</v>
      </c>
      <c r="E346" s="6"/>
      <c r="F346" s="7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72">
        <f>X347</f>
        <v>0</v>
      </c>
      <c r="Y346" s="83">
        <v>0</v>
      </c>
      <c r="Z346" s="91"/>
    </row>
    <row r="347" spans="1:26" s="23" customFormat="1" ht="31.5" outlineLevel="6">
      <c r="A347" s="39" t="s">
        <v>99</v>
      </c>
      <c r="B347" s="40" t="s">
        <v>22</v>
      </c>
      <c r="C347" s="40" t="s">
        <v>326</v>
      </c>
      <c r="D347" s="40" t="s">
        <v>100</v>
      </c>
      <c r="E347" s="40"/>
      <c r="F347" s="41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3">
        <v>0</v>
      </c>
      <c r="Y347" s="83">
        <v>0</v>
      </c>
      <c r="Z347" s="91"/>
    </row>
    <row r="348" spans="1:26" s="23" customFormat="1" ht="18.75" customHeight="1" outlineLevel="6">
      <c r="A348" s="52" t="s">
        <v>169</v>
      </c>
      <c r="B348" s="18" t="s">
        <v>22</v>
      </c>
      <c r="C348" s="18" t="s">
        <v>327</v>
      </c>
      <c r="D348" s="18" t="s">
        <v>5</v>
      </c>
      <c r="E348" s="18"/>
      <c r="F348" s="19">
        <f>F349</f>
        <v>700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71">
        <f>X349</f>
        <v>110.6</v>
      </c>
      <c r="Y348" s="83">
        <f t="shared" si="39"/>
        <v>15.8</v>
      </c>
      <c r="Z348" s="91"/>
    </row>
    <row r="349" spans="1:26" s="23" customFormat="1" ht="15.75" outlineLevel="6">
      <c r="A349" s="5" t="s">
        <v>121</v>
      </c>
      <c r="B349" s="6" t="s">
        <v>22</v>
      </c>
      <c r="C349" s="6" t="s">
        <v>327</v>
      </c>
      <c r="D349" s="6" t="s">
        <v>122</v>
      </c>
      <c r="E349" s="6"/>
      <c r="F349" s="7">
        <f>F350</f>
        <v>700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72">
        <f>X350</f>
        <v>110.6</v>
      </c>
      <c r="Y349" s="83">
        <f t="shared" si="39"/>
        <v>15.8</v>
      </c>
      <c r="Z349" s="91"/>
    </row>
    <row r="350" spans="1:26" s="23" customFormat="1" ht="15.75" outlineLevel="6">
      <c r="A350" s="51" t="s">
        <v>86</v>
      </c>
      <c r="B350" s="40" t="s">
        <v>22</v>
      </c>
      <c r="C350" s="40" t="s">
        <v>327</v>
      </c>
      <c r="D350" s="40" t="s">
        <v>87</v>
      </c>
      <c r="E350" s="40"/>
      <c r="F350" s="41">
        <v>700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73">
        <v>110.6</v>
      </c>
      <c r="Y350" s="83">
        <f t="shared" si="39"/>
        <v>15.8</v>
      </c>
      <c r="Z350" s="91"/>
    </row>
    <row r="351" spans="1:26" s="23" customFormat="1" ht="15.75" outlineLevel="6">
      <c r="A351" s="54" t="s">
        <v>170</v>
      </c>
      <c r="B351" s="18" t="s">
        <v>22</v>
      </c>
      <c r="C351" s="18" t="s">
        <v>328</v>
      </c>
      <c r="D351" s="18" t="s">
        <v>5</v>
      </c>
      <c r="E351" s="18"/>
      <c r="F351" s="19">
        <f>F352+F354</f>
        <v>3175.44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71">
        <f>X352+X354</f>
        <v>2967.051</v>
      </c>
      <c r="Y351" s="83">
        <f t="shared" si="39"/>
        <v>93.4374763812259</v>
      </c>
      <c r="Z351" s="91"/>
    </row>
    <row r="352" spans="1:26" s="23" customFormat="1" ht="15.75" outlineLevel="6">
      <c r="A352" s="5" t="s">
        <v>95</v>
      </c>
      <c r="B352" s="6" t="s">
        <v>22</v>
      </c>
      <c r="C352" s="6" t="s">
        <v>328</v>
      </c>
      <c r="D352" s="6" t="s">
        <v>96</v>
      </c>
      <c r="E352" s="6"/>
      <c r="F352" s="7">
        <f>F353</f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2">
        <f>X353</f>
        <v>0</v>
      </c>
      <c r="Y352" s="83">
        <v>0</v>
      </c>
      <c r="Z352" s="91"/>
    </row>
    <row r="353" spans="1:26" s="23" customFormat="1" ht="31.5" outlineLevel="6">
      <c r="A353" s="39" t="s">
        <v>99</v>
      </c>
      <c r="B353" s="40" t="s">
        <v>22</v>
      </c>
      <c r="C353" s="40" t="s">
        <v>328</v>
      </c>
      <c r="D353" s="40" t="s">
        <v>100</v>
      </c>
      <c r="E353" s="40"/>
      <c r="F353" s="41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73">
        <v>0</v>
      </c>
      <c r="Y353" s="83">
        <v>0</v>
      </c>
      <c r="Z353" s="91"/>
    </row>
    <row r="354" spans="1:26" s="23" customFormat="1" ht="33.75" customHeight="1" outlineLevel="6">
      <c r="A354" s="5" t="s">
        <v>121</v>
      </c>
      <c r="B354" s="6" t="s">
        <v>22</v>
      </c>
      <c r="C354" s="6" t="s">
        <v>328</v>
      </c>
      <c r="D354" s="6" t="s">
        <v>122</v>
      </c>
      <c r="E354" s="6"/>
      <c r="F354" s="7">
        <f>F355</f>
        <v>3175.44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72">
        <f>X355</f>
        <v>2967.051</v>
      </c>
      <c r="Y354" s="83">
        <f t="shared" si="39"/>
        <v>93.4374763812259</v>
      </c>
      <c r="Z354" s="91"/>
    </row>
    <row r="355" spans="1:26" s="23" customFormat="1" ht="47.25" outlineLevel="6">
      <c r="A355" s="48" t="s">
        <v>205</v>
      </c>
      <c r="B355" s="40" t="s">
        <v>22</v>
      </c>
      <c r="C355" s="40" t="s">
        <v>328</v>
      </c>
      <c r="D355" s="40" t="s">
        <v>85</v>
      </c>
      <c r="E355" s="40"/>
      <c r="F355" s="41">
        <v>3175.44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73">
        <v>2967.051</v>
      </c>
      <c r="Y355" s="83">
        <f t="shared" si="39"/>
        <v>93.4374763812259</v>
      </c>
      <c r="Z355" s="91"/>
    </row>
    <row r="356" spans="1:26" s="23" customFormat="1" ht="31.5" outlineLevel="6">
      <c r="A356" s="75" t="s">
        <v>171</v>
      </c>
      <c r="B356" s="18" t="s">
        <v>22</v>
      </c>
      <c r="C356" s="18" t="s">
        <v>330</v>
      </c>
      <c r="D356" s="18" t="s">
        <v>5</v>
      </c>
      <c r="E356" s="18"/>
      <c r="F356" s="19">
        <f>F357</f>
        <v>161.56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71">
        <f>X357</f>
        <v>0</v>
      </c>
      <c r="Y356" s="83">
        <f t="shared" si="39"/>
        <v>0</v>
      </c>
      <c r="Z356" s="91"/>
    </row>
    <row r="357" spans="1:26" s="23" customFormat="1" ht="15.75" outlineLevel="6">
      <c r="A357" s="5" t="s">
        <v>127</v>
      </c>
      <c r="B357" s="6" t="s">
        <v>22</v>
      </c>
      <c r="C357" s="6" t="s">
        <v>329</v>
      </c>
      <c r="D357" s="6" t="s">
        <v>125</v>
      </c>
      <c r="E357" s="6"/>
      <c r="F357" s="7">
        <f>F358</f>
        <v>161.56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72">
        <f>X358</f>
        <v>0</v>
      </c>
      <c r="Y357" s="83">
        <f t="shared" si="39"/>
        <v>0</v>
      </c>
      <c r="Z357" s="91"/>
    </row>
    <row r="358" spans="1:26" s="23" customFormat="1" ht="31.5" outlineLevel="6">
      <c r="A358" s="39" t="s">
        <v>128</v>
      </c>
      <c r="B358" s="40" t="s">
        <v>22</v>
      </c>
      <c r="C358" s="40" t="s">
        <v>329</v>
      </c>
      <c r="D358" s="40" t="s">
        <v>126</v>
      </c>
      <c r="E358" s="40"/>
      <c r="F358" s="41">
        <v>161.56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3">
        <v>0</v>
      </c>
      <c r="Y358" s="83">
        <f t="shared" si="39"/>
        <v>0</v>
      </c>
      <c r="Z358" s="91"/>
    </row>
    <row r="359" spans="1:26" s="23" customFormat="1" ht="15.75" outlineLevel="6">
      <c r="A359" s="63" t="s">
        <v>37</v>
      </c>
      <c r="B359" s="29" t="s">
        <v>13</v>
      </c>
      <c r="C359" s="29" t="s">
        <v>261</v>
      </c>
      <c r="D359" s="29" t="s">
        <v>5</v>
      </c>
      <c r="E359" s="29"/>
      <c r="F359" s="76">
        <f>F360+F371</f>
        <v>12335.824</v>
      </c>
      <c r="G359" s="10">
        <f aca="true" t="shared" si="40" ref="G359:V359">G361+G371</f>
        <v>0</v>
      </c>
      <c r="H359" s="10">
        <f t="shared" si="40"/>
        <v>0</v>
      </c>
      <c r="I359" s="10">
        <f t="shared" si="40"/>
        <v>0</v>
      </c>
      <c r="J359" s="10">
        <f t="shared" si="40"/>
        <v>0</v>
      </c>
      <c r="K359" s="10">
        <f t="shared" si="40"/>
        <v>0</v>
      </c>
      <c r="L359" s="10">
        <f t="shared" si="40"/>
        <v>0</v>
      </c>
      <c r="M359" s="10">
        <f t="shared" si="40"/>
        <v>0</v>
      </c>
      <c r="N359" s="10">
        <f t="shared" si="40"/>
        <v>0</v>
      </c>
      <c r="O359" s="10">
        <f t="shared" si="40"/>
        <v>0</v>
      </c>
      <c r="P359" s="10">
        <f t="shared" si="40"/>
        <v>0</v>
      </c>
      <c r="Q359" s="10">
        <f t="shared" si="40"/>
        <v>0</v>
      </c>
      <c r="R359" s="10">
        <f t="shared" si="40"/>
        <v>0</v>
      </c>
      <c r="S359" s="10">
        <f t="shared" si="40"/>
        <v>0</v>
      </c>
      <c r="T359" s="10">
        <f t="shared" si="40"/>
        <v>0</v>
      </c>
      <c r="U359" s="10">
        <f t="shared" si="40"/>
        <v>0</v>
      </c>
      <c r="V359" s="10">
        <f t="shared" si="40"/>
        <v>0</v>
      </c>
      <c r="X359" s="76">
        <f>X360+X371</f>
        <v>7338.522</v>
      </c>
      <c r="Y359" s="83">
        <f t="shared" si="39"/>
        <v>59.489516063134495</v>
      </c>
      <c r="Z359" s="91"/>
    </row>
    <row r="360" spans="1:26" s="23" customFormat="1" ht="31.5" outlineLevel="6">
      <c r="A360" s="21" t="s">
        <v>136</v>
      </c>
      <c r="B360" s="9" t="s">
        <v>13</v>
      </c>
      <c r="C360" s="9" t="s">
        <v>262</v>
      </c>
      <c r="D360" s="9" t="s">
        <v>5</v>
      </c>
      <c r="E360" s="9"/>
      <c r="F360" s="70">
        <f>F361</f>
        <v>1368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X360" s="70">
        <f>X361</f>
        <v>832.725</v>
      </c>
      <c r="Y360" s="83">
        <f t="shared" si="39"/>
        <v>60.871710526315795</v>
      </c>
      <c r="Z360" s="91"/>
    </row>
    <row r="361" spans="1:26" s="23" customFormat="1" ht="31.5" outlineLevel="6">
      <c r="A361" s="21" t="s">
        <v>138</v>
      </c>
      <c r="B361" s="9" t="s">
        <v>13</v>
      </c>
      <c r="C361" s="9" t="s">
        <v>263</v>
      </c>
      <c r="D361" s="9" t="s">
        <v>5</v>
      </c>
      <c r="E361" s="9"/>
      <c r="F361" s="70">
        <f>F362+F369</f>
        <v>1368</v>
      </c>
      <c r="G361" s="10">
        <f aca="true" t="shared" si="41" ref="G361:V361">G362</f>
        <v>0</v>
      </c>
      <c r="H361" s="10">
        <f t="shared" si="41"/>
        <v>0</v>
      </c>
      <c r="I361" s="10">
        <f t="shared" si="41"/>
        <v>0</v>
      </c>
      <c r="J361" s="10">
        <f t="shared" si="41"/>
        <v>0</v>
      </c>
      <c r="K361" s="10">
        <f t="shared" si="41"/>
        <v>0</v>
      </c>
      <c r="L361" s="10">
        <f t="shared" si="41"/>
        <v>0</v>
      </c>
      <c r="M361" s="10">
        <f t="shared" si="41"/>
        <v>0</v>
      </c>
      <c r="N361" s="10">
        <f t="shared" si="41"/>
        <v>0</v>
      </c>
      <c r="O361" s="10">
        <f t="shared" si="41"/>
        <v>0</v>
      </c>
      <c r="P361" s="10">
        <f t="shared" si="41"/>
        <v>0</v>
      </c>
      <c r="Q361" s="10">
        <f t="shared" si="41"/>
        <v>0</v>
      </c>
      <c r="R361" s="10">
        <f t="shared" si="41"/>
        <v>0</v>
      </c>
      <c r="S361" s="10">
        <f t="shared" si="41"/>
        <v>0</v>
      </c>
      <c r="T361" s="10">
        <f t="shared" si="41"/>
        <v>0</v>
      </c>
      <c r="U361" s="10">
        <f t="shared" si="41"/>
        <v>0</v>
      </c>
      <c r="V361" s="10">
        <f t="shared" si="41"/>
        <v>0</v>
      </c>
      <c r="X361" s="70">
        <f>X362+X369</f>
        <v>832.725</v>
      </c>
      <c r="Y361" s="83">
        <f t="shared" si="39"/>
        <v>60.871710526315795</v>
      </c>
      <c r="Z361" s="91"/>
    </row>
    <row r="362" spans="1:26" s="23" customFormat="1" ht="47.25" outlineLevel="6">
      <c r="A362" s="43" t="s">
        <v>203</v>
      </c>
      <c r="B362" s="18" t="s">
        <v>13</v>
      </c>
      <c r="C362" s="18" t="s">
        <v>265</v>
      </c>
      <c r="D362" s="18" t="s">
        <v>5</v>
      </c>
      <c r="E362" s="18"/>
      <c r="F362" s="71">
        <f>F363+F367</f>
        <v>1368</v>
      </c>
      <c r="G362" s="7">
        <f aca="true" t="shared" si="42" ref="G362:V362">G363</f>
        <v>0</v>
      </c>
      <c r="H362" s="7">
        <f t="shared" si="42"/>
        <v>0</v>
      </c>
      <c r="I362" s="7">
        <f t="shared" si="42"/>
        <v>0</v>
      </c>
      <c r="J362" s="7">
        <f t="shared" si="42"/>
        <v>0</v>
      </c>
      <c r="K362" s="7">
        <f t="shared" si="42"/>
        <v>0</v>
      </c>
      <c r="L362" s="7">
        <f t="shared" si="42"/>
        <v>0</v>
      </c>
      <c r="M362" s="7">
        <f t="shared" si="42"/>
        <v>0</v>
      </c>
      <c r="N362" s="7">
        <f t="shared" si="42"/>
        <v>0</v>
      </c>
      <c r="O362" s="7">
        <f t="shared" si="42"/>
        <v>0</v>
      </c>
      <c r="P362" s="7">
        <f t="shared" si="42"/>
        <v>0</v>
      </c>
      <c r="Q362" s="7">
        <f t="shared" si="42"/>
        <v>0</v>
      </c>
      <c r="R362" s="7">
        <f t="shared" si="42"/>
        <v>0</v>
      </c>
      <c r="S362" s="7">
        <f t="shared" si="42"/>
        <v>0</v>
      </c>
      <c r="T362" s="7">
        <f t="shared" si="42"/>
        <v>0</v>
      </c>
      <c r="U362" s="7">
        <f t="shared" si="42"/>
        <v>0</v>
      </c>
      <c r="V362" s="7">
        <f t="shared" si="42"/>
        <v>0</v>
      </c>
      <c r="X362" s="71">
        <f>X363+X367</f>
        <v>815.403</v>
      </c>
      <c r="Y362" s="83">
        <f t="shared" si="39"/>
        <v>59.60548245614036</v>
      </c>
      <c r="Z362" s="91"/>
    </row>
    <row r="363" spans="1:26" s="23" customFormat="1" ht="31.5" outlineLevel="6">
      <c r="A363" s="5" t="s">
        <v>94</v>
      </c>
      <c r="B363" s="6" t="s">
        <v>13</v>
      </c>
      <c r="C363" s="6" t="s">
        <v>265</v>
      </c>
      <c r="D363" s="6" t="s">
        <v>93</v>
      </c>
      <c r="E363" s="6"/>
      <c r="F363" s="72">
        <f>F364+F365+F366</f>
        <v>1368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72">
        <f>X364+X365+X366</f>
        <v>815.403</v>
      </c>
      <c r="Y363" s="83">
        <f t="shared" si="39"/>
        <v>59.60548245614036</v>
      </c>
      <c r="Z363" s="91"/>
    </row>
    <row r="364" spans="1:26" s="23" customFormat="1" ht="31.5" outlineLevel="6">
      <c r="A364" s="39" t="s">
        <v>254</v>
      </c>
      <c r="B364" s="40" t="s">
        <v>13</v>
      </c>
      <c r="C364" s="40" t="s">
        <v>265</v>
      </c>
      <c r="D364" s="40" t="s">
        <v>91</v>
      </c>
      <c r="E364" s="40"/>
      <c r="F364" s="73">
        <v>1064.7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3">
        <v>654.105</v>
      </c>
      <c r="Y364" s="83">
        <f t="shared" si="39"/>
        <v>61.43561566638489</v>
      </c>
      <c r="Z364" s="91"/>
    </row>
    <row r="365" spans="1:26" s="23" customFormat="1" ht="31.5" outlineLevel="6">
      <c r="A365" s="39" t="s">
        <v>259</v>
      </c>
      <c r="B365" s="40" t="s">
        <v>13</v>
      </c>
      <c r="C365" s="40" t="s">
        <v>265</v>
      </c>
      <c r="D365" s="40" t="s">
        <v>92</v>
      </c>
      <c r="E365" s="40"/>
      <c r="F365" s="73">
        <v>6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73">
        <v>0</v>
      </c>
      <c r="Y365" s="83">
        <f t="shared" si="39"/>
        <v>0</v>
      </c>
      <c r="Z365" s="91"/>
    </row>
    <row r="366" spans="1:26" s="23" customFormat="1" ht="47.25" outlineLevel="6">
      <c r="A366" s="39" t="s">
        <v>255</v>
      </c>
      <c r="B366" s="40" t="s">
        <v>13</v>
      </c>
      <c r="C366" s="40" t="s">
        <v>265</v>
      </c>
      <c r="D366" s="40" t="s">
        <v>256</v>
      </c>
      <c r="E366" s="40"/>
      <c r="F366" s="73">
        <v>297.3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73">
        <v>161.298</v>
      </c>
      <c r="Y366" s="83">
        <f t="shared" si="39"/>
        <v>54.25428859737639</v>
      </c>
      <c r="Z366" s="91"/>
    </row>
    <row r="367" spans="1:26" s="23" customFormat="1" ht="36" customHeight="1" outlineLevel="6">
      <c r="A367" s="5" t="s">
        <v>95</v>
      </c>
      <c r="B367" s="6" t="s">
        <v>13</v>
      </c>
      <c r="C367" s="6" t="s">
        <v>265</v>
      </c>
      <c r="D367" s="6" t="s">
        <v>96</v>
      </c>
      <c r="E367" s="6"/>
      <c r="F367" s="72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72">
        <f>X368</f>
        <v>0</v>
      </c>
      <c r="Y367" s="83">
        <v>0</v>
      </c>
      <c r="Z367" s="91"/>
    </row>
    <row r="368" spans="1:26" s="23" customFormat="1" ht="31.5" outlineLevel="6">
      <c r="A368" s="39" t="s">
        <v>99</v>
      </c>
      <c r="B368" s="40" t="s">
        <v>13</v>
      </c>
      <c r="C368" s="40" t="s">
        <v>265</v>
      </c>
      <c r="D368" s="40" t="s">
        <v>100</v>
      </c>
      <c r="E368" s="40"/>
      <c r="F368" s="73"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73">
        <v>0</v>
      </c>
      <c r="Y368" s="83">
        <v>0</v>
      </c>
      <c r="Z368" s="91"/>
    </row>
    <row r="369" spans="1:26" s="23" customFormat="1" ht="15.75" outlineLevel="6">
      <c r="A369" s="42" t="s">
        <v>141</v>
      </c>
      <c r="B369" s="18" t="s">
        <v>13</v>
      </c>
      <c r="C369" s="18" t="s">
        <v>267</v>
      </c>
      <c r="D369" s="18" t="s">
        <v>5</v>
      </c>
      <c r="E369" s="18"/>
      <c r="F369" s="71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1">
        <f>X370</f>
        <v>17.322</v>
      </c>
      <c r="Y369" s="83">
        <v>0</v>
      </c>
      <c r="Z369" s="91"/>
    </row>
    <row r="370" spans="1:26" s="23" customFormat="1" ht="15.75" outlineLevel="6">
      <c r="A370" s="92" t="s">
        <v>111</v>
      </c>
      <c r="B370" s="88" t="s">
        <v>13</v>
      </c>
      <c r="C370" s="88" t="s">
        <v>267</v>
      </c>
      <c r="D370" s="88" t="s">
        <v>373</v>
      </c>
      <c r="E370" s="88"/>
      <c r="F370" s="89">
        <v>0</v>
      </c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1"/>
      <c r="X370" s="89">
        <v>17.322</v>
      </c>
      <c r="Y370" s="83">
        <v>0</v>
      </c>
      <c r="Z370" s="91"/>
    </row>
    <row r="371" spans="1:26" s="23" customFormat="1" ht="15.75" outlineLevel="6">
      <c r="A371" s="60" t="s">
        <v>233</v>
      </c>
      <c r="B371" s="9" t="s">
        <v>13</v>
      </c>
      <c r="C371" s="9" t="s">
        <v>305</v>
      </c>
      <c r="D371" s="9" t="s">
        <v>5</v>
      </c>
      <c r="E371" s="9"/>
      <c r="F371" s="70">
        <f>F372</f>
        <v>10967.824</v>
      </c>
      <c r="G371" s="10">
        <f aca="true" t="shared" si="43" ref="G371:V371">G373</f>
        <v>0</v>
      </c>
      <c r="H371" s="10">
        <f t="shared" si="43"/>
        <v>0</v>
      </c>
      <c r="I371" s="10">
        <f t="shared" si="43"/>
        <v>0</v>
      </c>
      <c r="J371" s="10">
        <f t="shared" si="43"/>
        <v>0</v>
      </c>
      <c r="K371" s="10">
        <f t="shared" si="43"/>
        <v>0</v>
      </c>
      <c r="L371" s="10">
        <f t="shared" si="43"/>
        <v>0</v>
      </c>
      <c r="M371" s="10">
        <f t="shared" si="43"/>
        <v>0</v>
      </c>
      <c r="N371" s="10">
        <f t="shared" si="43"/>
        <v>0</v>
      </c>
      <c r="O371" s="10">
        <f t="shared" si="43"/>
        <v>0</v>
      </c>
      <c r="P371" s="10">
        <f t="shared" si="43"/>
        <v>0</v>
      </c>
      <c r="Q371" s="10">
        <f t="shared" si="43"/>
        <v>0</v>
      </c>
      <c r="R371" s="10">
        <f t="shared" si="43"/>
        <v>0</v>
      </c>
      <c r="S371" s="10">
        <f t="shared" si="43"/>
        <v>0</v>
      </c>
      <c r="T371" s="10">
        <f t="shared" si="43"/>
        <v>0</v>
      </c>
      <c r="U371" s="10">
        <f t="shared" si="43"/>
        <v>0</v>
      </c>
      <c r="V371" s="10">
        <f t="shared" si="43"/>
        <v>0</v>
      </c>
      <c r="X371" s="70">
        <f>X372</f>
        <v>6505.797</v>
      </c>
      <c r="Y371" s="83">
        <f t="shared" si="39"/>
        <v>59.317117050747704</v>
      </c>
      <c r="Z371" s="91"/>
    </row>
    <row r="372" spans="1:26" s="23" customFormat="1" ht="31.5" outlineLevel="6">
      <c r="A372" s="60" t="s">
        <v>171</v>
      </c>
      <c r="B372" s="9" t="s">
        <v>13</v>
      </c>
      <c r="C372" s="9" t="s">
        <v>330</v>
      </c>
      <c r="D372" s="9" t="s">
        <v>5</v>
      </c>
      <c r="E372" s="9"/>
      <c r="F372" s="70">
        <f>F373</f>
        <v>10967.824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70">
        <f>X373</f>
        <v>6505.797</v>
      </c>
      <c r="Y372" s="83">
        <f t="shared" si="39"/>
        <v>59.317117050747704</v>
      </c>
      <c r="Z372" s="91"/>
    </row>
    <row r="373" spans="1:26" s="23" customFormat="1" ht="31.5" outlineLevel="6">
      <c r="A373" s="42" t="s">
        <v>142</v>
      </c>
      <c r="B373" s="18" t="s">
        <v>13</v>
      </c>
      <c r="C373" s="18" t="s">
        <v>331</v>
      </c>
      <c r="D373" s="18" t="s">
        <v>5</v>
      </c>
      <c r="E373" s="18"/>
      <c r="F373" s="71">
        <f>F374+F378+F381</f>
        <v>10967.824</v>
      </c>
      <c r="G373" s="7">
        <f aca="true" t="shared" si="44" ref="G373:V373">G374</f>
        <v>0</v>
      </c>
      <c r="H373" s="7">
        <f t="shared" si="44"/>
        <v>0</v>
      </c>
      <c r="I373" s="7">
        <f t="shared" si="44"/>
        <v>0</v>
      </c>
      <c r="J373" s="7">
        <f t="shared" si="44"/>
        <v>0</v>
      </c>
      <c r="K373" s="7">
        <f t="shared" si="44"/>
        <v>0</v>
      </c>
      <c r="L373" s="7">
        <f t="shared" si="44"/>
        <v>0</v>
      </c>
      <c r="M373" s="7">
        <f t="shared" si="44"/>
        <v>0</v>
      </c>
      <c r="N373" s="7">
        <f t="shared" si="44"/>
        <v>0</v>
      </c>
      <c r="O373" s="7">
        <f t="shared" si="44"/>
        <v>0</v>
      </c>
      <c r="P373" s="7">
        <f t="shared" si="44"/>
        <v>0</v>
      </c>
      <c r="Q373" s="7">
        <f t="shared" si="44"/>
        <v>0</v>
      </c>
      <c r="R373" s="7">
        <f t="shared" si="44"/>
        <v>0</v>
      </c>
      <c r="S373" s="7">
        <f t="shared" si="44"/>
        <v>0</v>
      </c>
      <c r="T373" s="7">
        <f t="shared" si="44"/>
        <v>0</v>
      </c>
      <c r="U373" s="7">
        <f t="shared" si="44"/>
        <v>0</v>
      </c>
      <c r="V373" s="7">
        <f t="shared" si="44"/>
        <v>0</v>
      </c>
      <c r="X373" s="71">
        <f>X374+X378+X381</f>
        <v>6505.797</v>
      </c>
      <c r="Y373" s="83">
        <f t="shared" si="39"/>
        <v>59.317117050747704</v>
      </c>
      <c r="Z373" s="91"/>
    </row>
    <row r="374" spans="1:26" s="23" customFormat="1" ht="15.75" outlineLevel="6">
      <c r="A374" s="5" t="s">
        <v>112</v>
      </c>
      <c r="B374" s="6" t="s">
        <v>13</v>
      </c>
      <c r="C374" s="6" t="s">
        <v>331</v>
      </c>
      <c r="D374" s="6" t="s">
        <v>113</v>
      </c>
      <c r="E374" s="6"/>
      <c r="F374" s="72">
        <f>F375+F376+F377</f>
        <v>8898.924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72">
        <f>X375+X376+X377</f>
        <v>5753.849999999999</v>
      </c>
      <c r="Y374" s="83">
        <f t="shared" si="39"/>
        <v>64.657817057433</v>
      </c>
      <c r="Z374" s="91"/>
    </row>
    <row r="375" spans="1:26" s="23" customFormat="1" ht="15.75" outlineLevel="6">
      <c r="A375" s="39" t="s">
        <v>253</v>
      </c>
      <c r="B375" s="40" t="s">
        <v>13</v>
      </c>
      <c r="C375" s="40" t="s">
        <v>331</v>
      </c>
      <c r="D375" s="40" t="s">
        <v>114</v>
      </c>
      <c r="E375" s="40"/>
      <c r="F375" s="73">
        <v>7661.729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73">
        <v>4160.355</v>
      </c>
      <c r="Y375" s="83">
        <f t="shared" si="39"/>
        <v>54.300471864770984</v>
      </c>
      <c r="Z375" s="91"/>
    </row>
    <row r="376" spans="1:26" s="23" customFormat="1" ht="31.5" outlineLevel="6">
      <c r="A376" s="39" t="s">
        <v>260</v>
      </c>
      <c r="B376" s="40" t="s">
        <v>13</v>
      </c>
      <c r="C376" s="40" t="s">
        <v>331</v>
      </c>
      <c r="D376" s="40" t="s">
        <v>115</v>
      </c>
      <c r="E376" s="40"/>
      <c r="F376" s="73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73">
        <v>0</v>
      </c>
      <c r="Y376" s="83">
        <v>0</v>
      </c>
      <c r="Z376" s="91"/>
    </row>
    <row r="377" spans="1:26" s="23" customFormat="1" ht="19.5" customHeight="1" outlineLevel="6">
      <c r="A377" s="39" t="s">
        <v>257</v>
      </c>
      <c r="B377" s="40" t="s">
        <v>13</v>
      </c>
      <c r="C377" s="40" t="s">
        <v>331</v>
      </c>
      <c r="D377" s="40" t="s">
        <v>258</v>
      </c>
      <c r="E377" s="40"/>
      <c r="F377" s="73">
        <v>1237.195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73">
        <v>1593.495</v>
      </c>
      <c r="Y377" s="83">
        <f t="shared" si="39"/>
        <v>128.79901713149505</v>
      </c>
      <c r="Z377" s="91"/>
    </row>
    <row r="378" spans="1:26" s="23" customFormat="1" ht="33" customHeight="1" outlineLevel="6">
      <c r="A378" s="5" t="s">
        <v>95</v>
      </c>
      <c r="B378" s="6" t="s">
        <v>13</v>
      </c>
      <c r="C378" s="6" t="s">
        <v>331</v>
      </c>
      <c r="D378" s="6" t="s">
        <v>96</v>
      </c>
      <c r="E378" s="6"/>
      <c r="F378" s="72">
        <f>F379+F380</f>
        <v>1975.9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72">
        <f>X379+X380</f>
        <v>747.354</v>
      </c>
      <c r="Y378" s="83">
        <f t="shared" si="39"/>
        <v>37.823472847816184</v>
      </c>
      <c r="Z378" s="91"/>
    </row>
    <row r="379" spans="1:26" s="23" customFormat="1" ht="31.5" outlineLevel="6">
      <c r="A379" s="39" t="s">
        <v>97</v>
      </c>
      <c r="B379" s="40" t="s">
        <v>13</v>
      </c>
      <c r="C379" s="40" t="s">
        <v>331</v>
      </c>
      <c r="D379" s="40" t="s">
        <v>98</v>
      </c>
      <c r="E379" s="40"/>
      <c r="F379" s="73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73">
        <v>0</v>
      </c>
      <c r="Y379" s="83">
        <v>0</v>
      </c>
      <c r="Z379" s="91"/>
    </row>
    <row r="380" spans="1:26" s="23" customFormat="1" ht="31.5" outlineLevel="6">
      <c r="A380" s="39" t="s">
        <v>99</v>
      </c>
      <c r="B380" s="40" t="s">
        <v>13</v>
      </c>
      <c r="C380" s="40" t="s">
        <v>331</v>
      </c>
      <c r="D380" s="40" t="s">
        <v>100</v>
      </c>
      <c r="E380" s="40"/>
      <c r="F380" s="73">
        <v>1975.9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3">
        <v>747.354</v>
      </c>
      <c r="Y380" s="83">
        <f t="shared" si="39"/>
        <v>37.823472847816184</v>
      </c>
      <c r="Z380" s="91"/>
    </row>
    <row r="381" spans="1:26" s="23" customFormat="1" ht="15.75" outlineLevel="6">
      <c r="A381" s="5" t="s">
        <v>101</v>
      </c>
      <c r="B381" s="6" t="s">
        <v>13</v>
      </c>
      <c r="C381" s="6" t="s">
        <v>331</v>
      </c>
      <c r="D381" s="6" t="s">
        <v>102</v>
      </c>
      <c r="E381" s="6"/>
      <c r="F381" s="72">
        <f>F382+F383+F384</f>
        <v>93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72">
        <f>X382+X383+X384</f>
        <v>4.593</v>
      </c>
      <c r="Y381" s="83">
        <f t="shared" si="39"/>
        <v>4.938709677419355</v>
      </c>
      <c r="Z381" s="91"/>
    </row>
    <row r="382" spans="1:26" s="23" customFormat="1" ht="15.75" outlineLevel="6">
      <c r="A382" s="39" t="s">
        <v>103</v>
      </c>
      <c r="B382" s="40" t="s">
        <v>13</v>
      </c>
      <c r="C382" s="40" t="s">
        <v>331</v>
      </c>
      <c r="D382" s="40" t="s">
        <v>105</v>
      </c>
      <c r="E382" s="40"/>
      <c r="F382" s="73">
        <v>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73">
        <v>0.387</v>
      </c>
      <c r="Y382" s="83">
        <f t="shared" si="39"/>
        <v>12.9</v>
      </c>
      <c r="Z382" s="91"/>
    </row>
    <row r="383" spans="1:26" s="23" customFormat="1" ht="15.75" outlineLevel="6">
      <c r="A383" s="39" t="s">
        <v>104</v>
      </c>
      <c r="B383" s="40" t="s">
        <v>13</v>
      </c>
      <c r="C383" s="40" t="s">
        <v>331</v>
      </c>
      <c r="D383" s="40" t="s">
        <v>106</v>
      </c>
      <c r="E383" s="40"/>
      <c r="F383" s="73">
        <v>6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73">
        <v>1.832</v>
      </c>
      <c r="Y383" s="83">
        <f t="shared" si="39"/>
        <v>30.533333333333335</v>
      </c>
      <c r="Z383" s="91"/>
    </row>
    <row r="384" spans="1:26" s="23" customFormat="1" ht="15.75" outlineLevel="6">
      <c r="A384" s="39" t="s">
        <v>374</v>
      </c>
      <c r="B384" s="40" t="s">
        <v>13</v>
      </c>
      <c r="C384" s="40" t="s">
        <v>331</v>
      </c>
      <c r="D384" s="40" t="s">
        <v>373</v>
      </c>
      <c r="E384" s="40"/>
      <c r="F384" s="73">
        <v>84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73">
        <v>2.374</v>
      </c>
      <c r="Y384" s="83">
        <f t="shared" si="39"/>
        <v>2.8261904761904764</v>
      </c>
      <c r="Z384" s="91"/>
    </row>
    <row r="385" spans="1:26" s="23" customFormat="1" ht="18.75" outlineLevel="6">
      <c r="A385" s="15" t="s">
        <v>72</v>
      </c>
      <c r="B385" s="16" t="s">
        <v>52</v>
      </c>
      <c r="C385" s="16" t="s">
        <v>261</v>
      </c>
      <c r="D385" s="16" t="s">
        <v>5</v>
      </c>
      <c r="E385" s="16"/>
      <c r="F385" s="17">
        <f>F386</f>
        <v>23636</v>
      </c>
      <c r="G385" s="17" t="e">
        <f>G386+#REF!+#REF!</f>
        <v>#REF!</v>
      </c>
      <c r="H385" s="17" t="e">
        <f>H386+#REF!+#REF!</f>
        <v>#REF!</v>
      </c>
      <c r="I385" s="17" t="e">
        <f>I386+#REF!+#REF!</f>
        <v>#REF!</v>
      </c>
      <c r="J385" s="17" t="e">
        <f>J386+#REF!+#REF!</f>
        <v>#REF!</v>
      </c>
      <c r="K385" s="17" t="e">
        <f>K386+#REF!+#REF!</f>
        <v>#REF!</v>
      </c>
      <c r="L385" s="17" t="e">
        <f>L386+#REF!+#REF!</f>
        <v>#REF!</v>
      </c>
      <c r="M385" s="17" t="e">
        <f>M386+#REF!+#REF!</f>
        <v>#REF!</v>
      </c>
      <c r="N385" s="17" t="e">
        <f>N386+#REF!+#REF!</f>
        <v>#REF!</v>
      </c>
      <c r="O385" s="17" t="e">
        <f>O386+#REF!+#REF!</f>
        <v>#REF!</v>
      </c>
      <c r="P385" s="17" t="e">
        <f>P386+#REF!+#REF!</f>
        <v>#REF!</v>
      </c>
      <c r="Q385" s="17" t="e">
        <f>Q386+#REF!+#REF!</f>
        <v>#REF!</v>
      </c>
      <c r="R385" s="17" t="e">
        <f>R386+#REF!+#REF!</f>
        <v>#REF!</v>
      </c>
      <c r="S385" s="17" t="e">
        <f>S386+#REF!+#REF!</f>
        <v>#REF!</v>
      </c>
      <c r="T385" s="17" t="e">
        <f>T386+#REF!+#REF!</f>
        <v>#REF!</v>
      </c>
      <c r="U385" s="17" t="e">
        <f>U386+#REF!+#REF!</f>
        <v>#REF!</v>
      </c>
      <c r="V385" s="17" t="e">
        <f>V386+#REF!+#REF!</f>
        <v>#REF!</v>
      </c>
      <c r="X385" s="69">
        <f>X386</f>
        <v>9013.248</v>
      </c>
      <c r="Y385" s="83">
        <f t="shared" si="39"/>
        <v>38.133558977830425</v>
      </c>
      <c r="Z385" s="91"/>
    </row>
    <row r="386" spans="1:26" s="23" customFormat="1" ht="15.75" outlineLevel="6">
      <c r="A386" s="8" t="s">
        <v>38</v>
      </c>
      <c r="B386" s="9" t="s">
        <v>14</v>
      </c>
      <c r="C386" s="9" t="s">
        <v>261</v>
      </c>
      <c r="D386" s="9" t="s">
        <v>5</v>
      </c>
      <c r="E386" s="9"/>
      <c r="F386" s="10">
        <f>F387+F407+F411+F415+F403</f>
        <v>23636</v>
      </c>
      <c r="G386" s="10" t="e">
        <f>G387+#REF!+#REF!</f>
        <v>#REF!</v>
      </c>
      <c r="H386" s="10" t="e">
        <f>H387+#REF!+#REF!</f>
        <v>#REF!</v>
      </c>
      <c r="I386" s="10" t="e">
        <f>I387+#REF!+#REF!</f>
        <v>#REF!</v>
      </c>
      <c r="J386" s="10" t="e">
        <f>J387+#REF!+#REF!</f>
        <v>#REF!</v>
      </c>
      <c r="K386" s="10" t="e">
        <f>K387+#REF!+#REF!</f>
        <v>#REF!</v>
      </c>
      <c r="L386" s="10" t="e">
        <f>L387+#REF!+#REF!</f>
        <v>#REF!</v>
      </c>
      <c r="M386" s="10" t="e">
        <f>M387+#REF!+#REF!</f>
        <v>#REF!</v>
      </c>
      <c r="N386" s="10" t="e">
        <f>N387+#REF!+#REF!</f>
        <v>#REF!</v>
      </c>
      <c r="O386" s="10" t="e">
        <f>O387+#REF!+#REF!</f>
        <v>#REF!</v>
      </c>
      <c r="P386" s="10" t="e">
        <f>P387+#REF!+#REF!</f>
        <v>#REF!</v>
      </c>
      <c r="Q386" s="10" t="e">
        <f>Q387+#REF!+#REF!</f>
        <v>#REF!</v>
      </c>
      <c r="R386" s="10" t="e">
        <f>R387+#REF!+#REF!</f>
        <v>#REF!</v>
      </c>
      <c r="S386" s="10" t="e">
        <f>S387+#REF!+#REF!</f>
        <v>#REF!</v>
      </c>
      <c r="T386" s="10" t="e">
        <f>T387+#REF!+#REF!</f>
        <v>#REF!</v>
      </c>
      <c r="U386" s="10" t="e">
        <f>U387+#REF!+#REF!</f>
        <v>#REF!</v>
      </c>
      <c r="V386" s="10" t="e">
        <f>V387+#REF!+#REF!</f>
        <v>#REF!</v>
      </c>
      <c r="X386" s="70">
        <f>X387+X407+X411+X415+X403</f>
        <v>9013.248</v>
      </c>
      <c r="Y386" s="83">
        <f t="shared" si="39"/>
        <v>38.133558977830425</v>
      </c>
      <c r="Z386" s="91"/>
    </row>
    <row r="387" spans="1:26" s="23" customFormat="1" ht="15.75" outlineLevel="6">
      <c r="A387" s="13" t="s">
        <v>172</v>
      </c>
      <c r="B387" s="9" t="s">
        <v>14</v>
      </c>
      <c r="C387" s="9" t="s">
        <v>332</v>
      </c>
      <c r="D387" s="9" t="s">
        <v>5</v>
      </c>
      <c r="E387" s="9"/>
      <c r="F387" s="10">
        <f>F388+F392</f>
        <v>23270</v>
      </c>
      <c r="G387" s="10">
        <f aca="true" t="shared" si="45" ref="G387:V387">G393</f>
        <v>0</v>
      </c>
      <c r="H387" s="10">
        <f t="shared" si="45"/>
        <v>0</v>
      </c>
      <c r="I387" s="10">
        <f t="shared" si="45"/>
        <v>0</v>
      </c>
      <c r="J387" s="10">
        <f t="shared" si="45"/>
        <v>0</v>
      </c>
      <c r="K387" s="10">
        <f t="shared" si="45"/>
        <v>0</v>
      </c>
      <c r="L387" s="10">
        <f t="shared" si="45"/>
        <v>0</v>
      </c>
      <c r="M387" s="10">
        <f t="shared" si="45"/>
        <v>0</v>
      </c>
      <c r="N387" s="10">
        <f t="shared" si="45"/>
        <v>0</v>
      </c>
      <c r="O387" s="10">
        <f t="shared" si="45"/>
        <v>0</v>
      </c>
      <c r="P387" s="10">
        <f t="shared" si="45"/>
        <v>0</v>
      </c>
      <c r="Q387" s="10">
        <f t="shared" si="45"/>
        <v>0</v>
      </c>
      <c r="R387" s="10">
        <f t="shared" si="45"/>
        <v>0</v>
      </c>
      <c r="S387" s="10">
        <f t="shared" si="45"/>
        <v>0</v>
      </c>
      <c r="T387" s="10">
        <f t="shared" si="45"/>
        <v>0</v>
      </c>
      <c r="U387" s="10">
        <f t="shared" si="45"/>
        <v>0</v>
      </c>
      <c r="V387" s="10">
        <f t="shared" si="45"/>
        <v>0</v>
      </c>
      <c r="X387" s="70">
        <f>X388+X392</f>
        <v>8928.248</v>
      </c>
      <c r="Y387" s="83">
        <f t="shared" si="39"/>
        <v>38.36806188225182</v>
      </c>
      <c r="Z387" s="91"/>
    </row>
    <row r="388" spans="1:26" s="23" customFormat="1" ht="15.75" outlineLevel="6">
      <c r="A388" s="42" t="s">
        <v>124</v>
      </c>
      <c r="B388" s="18" t="s">
        <v>14</v>
      </c>
      <c r="C388" s="18" t="s">
        <v>333</v>
      </c>
      <c r="D388" s="18" t="s">
        <v>5</v>
      </c>
      <c r="E388" s="18"/>
      <c r="F388" s="19">
        <f>F389</f>
        <v>5270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X388" s="71">
        <f>X389</f>
        <v>45</v>
      </c>
      <c r="Y388" s="83">
        <f t="shared" si="39"/>
        <v>0.8538899430740038</v>
      </c>
      <c r="Z388" s="91"/>
    </row>
    <row r="389" spans="1:26" s="23" customFormat="1" ht="31.5" outlineLevel="6">
      <c r="A389" s="67" t="s">
        <v>173</v>
      </c>
      <c r="B389" s="6" t="s">
        <v>14</v>
      </c>
      <c r="C389" s="6" t="s">
        <v>334</v>
      </c>
      <c r="D389" s="6" t="s">
        <v>5</v>
      </c>
      <c r="E389" s="6"/>
      <c r="F389" s="7">
        <f>F390</f>
        <v>5270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X389" s="72">
        <f>X390</f>
        <v>45</v>
      </c>
      <c r="Y389" s="83">
        <f t="shared" si="39"/>
        <v>0.8538899430740038</v>
      </c>
      <c r="Z389" s="91"/>
    </row>
    <row r="390" spans="1:26" s="23" customFormat="1" ht="15.75" outlineLevel="6">
      <c r="A390" s="39" t="s">
        <v>95</v>
      </c>
      <c r="B390" s="40" t="s">
        <v>14</v>
      </c>
      <c r="C390" s="40" t="s">
        <v>334</v>
      </c>
      <c r="D390" s="40" t="s">
        <v>96</v>
      </c>
      <c r="E390" s="40"/>
      <c r="F390" s="41">
        <f>F391</f>
        <v>5270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X390" s="73">
        <f>X391</f>
        <v>45</v>
      </c>
      <c r="Y390" s="83">
        <f t="shared" si="39"/>
        <v>0.8538899430740038</v>
      </c>
      <c r="Z390" s="91"/>
    </row>
    <row r="391" spans="1:26" s="23" customFormat="1" ht="17.25" customHeight="1" outlineLevel="6">
      <c r="A391" s="39" t="s">
        <v>99</v>
      </c>
      <c r="B391" s="40" t="s">
        <v>14</v>
      </c>
      <c r="C391" s="40" t="s">
        <v>334</v>
      </c>
      <c r="D391" s="40" t="s">
        <v>100</v>
      </c>
      <c r="E391" s="40"/>
      <c r="F391" s="41">
        <v>5270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X391" s="73">
        <v>45</v>
      </c>
      <c r="Y391" s="83">
        <f t="shared" si="39"/>
        <v>0.8538899430740038</v>
      </c>
      <c r="Z391" s="91"/>
    </row>
    <row r="392" spans="1:26" s="23" customFormat="1" ht="31.5" outlineLevel="3">
      <c r="A392" s="54" t="s">
        <v>174</v>
      </c>
      <c r="B392" s="18" t="s">
        <v>14</v>
      </c>
      <c r="C392" s="18" t="s">
        <v>335</v>
      </c>
      <c r="D392" s="18" t="s">
        <v>5</v>
      </c>
      <c r="E392" s="18"/>
      <c r="F392" s="19">
        <f>F393+F397+F400</f>
        <v>18000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X392" s="71">
        <f>X393+X397+X400</f>
        <v>8883.248</v>
      </c>
      <c r="Y392" s="83">
        <f t="shared" si="39"/>
        <v>49.35137777777778</v>
      </c>
      <c r="Z392" s="91"/>
    </row>
    <row r="393" spans="1:26" s="23" customFormat="1" ht="19.5" customHeight="1" outlineLevel="3">
      <c r="A393" s="5" t="s">
        <v>175</v>
      </c>
      <c r="B393" s="6" t="s">
        <v>14</v>
      </c>
      <c r="C393" s="6" t="s">
        <v>336</v>
      </c>
      <c r="D393" s="6" t="s">
        <v>5</v>
      </c>
      <c r="E393" s="6"/>
      <c r="F393" s="7">
        <f>F394</f>
        <v>10000</v>
      </c>
      <c r="G393" s="7">
        <f aca="true" t="shared" si="46" ref="G393:V393">G395</f>
        <v>0</v>
      </c>
      <c r="H393" s="7">
        <f t="shared" si="46"/>
        <v>0</v>
      </c>
      <c r="I393" s="7">
        <f t="shared" si="46"/>
        <v>0</v>
      </c>
      <c r="J393" s="7">
        <f t="shared" si="46"/>
        <v>0</v>
      </c>
      <c r="K393" s="7">
        <f t="shared" si="46"/>
        <v>0</v>
      </c>
      <c r="L393" s="7">
        <f t="shared" si="46"/>
        <v>0</v>
      </c>
      <c r="M393" s="7">
        <f t="shared" si="46"/>
        <v>0</v>
      </c>
      <c r="N393" s="7">
        <f t="shared" si="46"/>
        <v>0</v>
      </c>
      <c r="O393" s="7">
        <f t="shared" si="46"/>
        <v>0</v>
      </c>
      <c r="P393" s="7">
        <f t="shared" si="46"/>
        <v>0</v>
      </c>
      <c r="Q393" s="7">
        <f t="shared" si="46"/>
        <v>0</v>
      </c>
      <c r="R393" s="7">
        <f t="shared" si="46"/>
        <v>0</v>
      </c>
      <c r="S393" s="7">
        <f t="shared" si="46"/>
        <v>0</v>
      </c>
      <c r="T393" s="7">
        <f t="shared" si="46"/>
        <v>0</v>
      </c>
      <c r="U393" s="7">
        <f t="shared" si="46"/>
        <v>0</v>
      </c>
      <c r="V393" s="7">
        <f t="shared" si="46"/>
        <v>0</v>
      </c>
      <c r="X393" s="72">
        <f>X394</f>
        <v>5620.191</v>
      </c>
      <c r="Y393" s="83">
        <f t="shared" si="39"/>
        <v>56.20191</v>
      </c>
      <c r="Z393" s="91"/>
    </row>
    <row r="394" spans="1:26" s="23" customFormat="1" ht="19.5" customHeight="1" outlineLevel="3">
      <c r="A394" s="39" t="s">
        <v>121</v>
      </c>
      <c r="B394" s="40" t="s">
        <v>14</v>
      </c>
      <c r="C394" s="40" t="s">
        <v>336</v>
      </c>
      <c r="D394" s="40" t="s">
        <v>122</v>
      </c>
      <c r="E394" s="40"/>
      <c r="F394" s="41">
        <f>F395+F396</f>
        <v>10000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73">
        <f>X395+X396</f>
        <v>5620.191</v>
      </c>
      <c r="Y394" s="83">
        <f t="shared" si="39"/>
        <v>56.20191</v>
      </c>
      <c r="Z394" s="91"/>
    </row>
    <row r="395" spans="1:26" s="23" customFormat="1" ht="32.25" customHeight="1" outlineLevel="3">
      <c r="A395" s="48" t="s">
        <v>205</v>
      </c>
      <c r="B395" s="40" t="s">
        <v>14</v>
      </c>
      <c r="C395" s="40" t="s">
        <v>336</v>
      </c>
      <c r="D395" s="40" t="s">
        <v>85</v>
      </c>
      <c r="E395" s="40"/>
      <c r="F395" s="41">
        <v>10000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73">
        <v>5620.191</v>
      </c>
      <c r="Y395" s="83">
        <f t="shared" si="39"/>
        <v>56.20191</v>
      </c>
      <c r="Z395" s="91"/>
    </row>
    <row r="396" spans="1:26" s="23" customFormat="1" ht="19.5" customHeight="1" outlineLevel="3">
      <c r="A396" s="51" t="s">
        <v>86</v>
      </c>
      <c r="B396" s="40" t="s">
        <v>14</v>
      </c>
      <c r="C396" s="40" t="s">
        <v>360</v>
      </c>
      <c r="D396" s="40" t="s">
        <v>87</v>
      </c>
      <c r="E396" s="40"/>
      <c r="F396" s="41"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3">
        <v>0</v>
      </c>
      <c r="Y396" s="83">
        <v>0</v>
      </c>
      <c r="Z396" s="91"/>
    </row>
    <row r="397" spans="1:26" s="23" customFormat="1" ht="19.5" customHeight="1" outlineLevel="3">
      <c r="A397" s="5" t="s">
        <v>176</v>
      </c>
      <c r="B397" s="6" t="s">
        <v>14</v>
      </c>
      <c r="C397" s="6" t="s">
        <v>337</v>
      </c>
      <c r="D397" s="6" t="s">
        <v>5</v>
      </c>
      <c r="E397" s="6"/>
      <c r="F397" s="7">
        <f>F398</f>
        <v>8000</v>
      </c>
      <c r="G397" s="7">
        <f aca="true" t="shared" si="47" ref="G397:V397">G399</f>
        <v>0</v>
      </c>
      <c r="H397" s="7">
        <f t="shared" si="47"/>
        <v>0</v>
      </c>
      <c r="I397" s="7">
        <f t="shared" si="47"/>
        <v>0</v>
      </c>
      <c r="J397" s="7">
        <f t="shared" si="47"/>
        <v>0</v>
      </c>
      <c r="K397" s="7">
        <f t="shared" si="47"/>
        <v>0</v>
      </c>
      <c r="L397" s="7">
        <f t="shared" si="47"/>
        <v>0</v>
      </c>
      <c r="M397" s="7">
        <f t="shared" si="47"/>
        <v>0</v>
      </c>
      <c r="N397" s="7">
        <f t="shared" si="47"/>
        <v>0</v>
      </c>
      <c r="O397" s="7">
        <f t="shared" si="47"/>
        <v>0</v>
      </c>
      <c r="P397" s="7">
        <f t="shared" si="47"/>
        <v>0</v>
      </c>
      <c r="Q397" s="7">
        <f t="shared" si="47"/>
        <v>0</v>
      </c>
      <c r="R397" s="7">
        <f t="shared" si="47"/>
        <v>0</v>
      </c>
      <c r="S397" s="7">
        <f t="shared" si="47"/>
        <v>0</v>
      </c>
      <c r="T397" s="7">
        <f t="shared" si="47"/>
        <v>0</v>
      </c>
      <c r="U397" s="7">
        <f t="shared" si="47"/>
        <v>0</v>
      </c>
      <c r="V397" s="7">
        <f t="shared" si="47"/>
        <v>0</v>
      </c>
      <c r="X397" s="72">
        <f>X398</f>
        <v>3263.057</v>
      </c>
      <c r="Y397" s="83">
        <f aca="true" t="shared" si="48" ref="Y397:Y458">X397/F397*100</f>
        <v>40.7882125</v>
      </c>
      <c r="Z397" s="91"/>
    </row>
    <row r="398" spans="1:26" s="23" customFormat="1" ht="35.25" customHeight="1" outlineLevel="3">
      <c r="A398" s="39" t="s">
        <v>121</v>
      </c>
      <c r="B398" s="40" t="s">
        <v>14</v>
      </c>
      <c r="C398" s="40" t="s">
        <v>337</v>
      </c>
      <c r="D398" s="40" t="s">
        <v>122</v>
      </c>
      <c r="E398" s="40"/>
      <c r="F398" s="41">
        <f>F399</f>
        <v>8000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73">
        <f>X399</f>
        <v>3263.057</v>
      </c>
      <c r="Y398" s="83">
        <f t="shared" si="48"/>
        <v>40.7882125</v>
      </c>
      <c r="Z398" s="91"/>
    </row>
    <row r="399" spans="1:26" s="23" customFormat="1" ht="47.25" outlineLevel="3">
      <c r="A399" s="48" t="s">
        <v>205</v>
      </c>
      <c r="B399" s="40" t="s">
        <v>14</v>
      </c>
      <c r="C399" s="40" t="s">
        <v>337</v>
      </c>
      <c r="D399" s="40" t="s">
        <v>85</v>
      </c>
      <c r="E399" s="40"/>
      <c r="F399" s="41">
        <v>8000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73">
        <v>3263.057</v>
      </c>
      <c r="Y399" s="83">
        <f t="shared" si="48"/>
        <v>40.7882125</v>
      </c>
      <c r="Z399" s="91"/>
    </row>
    <row r="400" spans="1:26" s="23" customFormat="1" ht="15.75" outlineLevel="3">
      <c r="A400" s="67" t="s">
        <v>251</v>
      </c>
      <c r="B400" s="6" t="s">
        <v>14</v>
      </c>
      <c r="C400" s="6" t="s">
        <v>338</v>
      </c>
      <c r="D400" s="6" t="s">
        <v>5</v>
      </c>
      <c r="E400" s="6"/>
      <c r="F400" s="7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72">
        <f>X401</f>
        <v>0</v>
      </c>
      <c r="Y400" s="83">
        <v>0</v>
      </c>
      <c r="Z400" s="91"/>
    </row>
    <row r="401" spans="1:26" s="23" customFormat="1" ht="15.75" outlineLevel="3">
      <c r="A401" s="39" t="s">
        <v>121</v>
      </c>
      <c r="B401" s="40" t="s">
        <v>14</v>
      </c>
      <c r="C401" s="40" t="s">
        <v>338</v>
      </c>
      <c r="D401" s="40" t="s">
        <v>122</v>
      </c>
      <c r="E401" s="40"/>
      <c r="F401" s="41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3">
        <f>X402</f>
        <v>0</v>
      </c>
      <c r="Y401" s="83">
        <v>0</v>
      </c>
      <c r="Z401" s="91"/>
    </row>
    <row r="402" spans="1:26" s="23" customFormat="1" ht="47.25" outlineLevel="3">
      <c r="A402" s="48" t="s">
        <v>205</v>
      </c>
      <c r="B402" s="40" t="s">
        <v>14</v>
      </c>
      <c r="C402" s="40" t="s">
        <v>338</v>
      </c>
      <c r="D402" s="40" t="s">
        <v>85</v>
      </c>
      <c r="E402" s="40"/>
      <c r="F402" s="41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73">
        <v>0</v>
      </c>
      <c r="Y402" s="83">
        <v>0</v>
      </c>
      <c r="Z402" s="91"/>
    </row>
    <row r="403" spans="1:26" s="23" customFormat="1" ht="31.5" outlineLevel="3">
      <c r="A403" s="60" t="s">
        <v>400</v>
      </c>
      <c r="B403" s="9" t="s">
        <v>14</v>
      </c>
      <c r="C403" s="9" t="s">
        <v>350</v>
      </c>
      <c r="D403" s="9" t="s">
        <v>5</v>
      </c>
      <c r="E403" s="9"/>
      <c r="F403" s="10">
        <f>F404</f>
        <v>116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70">
        <f>X404</f>
        <v>0</v>
      </c>
      <c r="Y403" s="83">
        <f t="shared" si="48"/>
        <v>0</v>
      </c>
      <c r="Z403" s="91"/>
    </row>
    <row r="404" spans="1:26" s="23" customFormat="1" ht="31.5" outlineLevel="3">
      <c r="A404" s="54" t="s">
        <v>386</v>
      </c>
      <c r="B404" s="18" t="s">
        <v>14</v>
      </c>
      <c r="C404" s="18" t="s">
        <v>393</v>
      </c>
      <c r="D404" s="18" t="s">
        <v>5</v>
      </c>
      <c r="E404" s="18"/>
      <c r="F404" s="19">
        <f>F405</f>
        <v>116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71">
        <f>X405</f>
        <v>0</v>
      </c>
      <c r="Y404" s="83">
        <f t="shared" si="48"/>
        <v>0</v>
      </c>
      <c r="Z404" s="91"/>
    </row>
    <row r="405" spans="1:26" s="23" customFormat="1" ht="15.75" outlineLevel="3">
      <c r="A405" s="5" t="s">
        <v>121</v>
      </c>
      <c r="B405" s="6" t="s">
        <v>14</v>
      </c>
      <c r="C405" s="6" t="s">
        <v>393</v>
      </c>
      <c r="D405" s="6" t="s">
        <v>122</v>
      </c>
      <c r="E405" s="6"/>
      <c r="F405" s="7">
        <f>F406</f>
        <v>116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2">
        <f>X406</f>
        <v>0</v>
      </c>
      <c r="Y405" s="83">
        <f t="shared" si="48"/>
        <v>0</v>
      </c>
      <c r="Z405" s="91"/>
    </row>
    <row r="406" spans="1:26" s="23" customFormat="1" ht="21.75" customHeight="1" outlineLevel="3">
      <c r="A406" s="51" t="s">
        <v>86</v>
      </c>
      <c r="B406" s="40" t="s">
        <v>14</v>
      </c>
      <c r="C406" s="40" t="s">
        <v>393</v>
      </c>
      <c r="D406" s="40" t="s">
        <v>87</v>
      </c>
      <c r="E406" s="40"/>
      <c r="F406" s="41">
        <v>116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73">
        <v>0</v>
      </c>
      <c r="Y406" s="83">
        <f t="shared" si="48"/>
        <v>0</v>
      </c>
      <c r="Z406" s="91"/>
    </row>
    <row r="407" spans="1:26" s="23" customFormat="1" ht="15.75" outlineLevel="3">
      <c r="A407" s="8" t="s">
        <v>237</v>
      </c>
      <c r="B407" s="9" t="s">
        <v>14</v>
      </c>
      <c r="C407" s="9" t="s">
        <v>339</v>
      </c>
      <c r="D407" s="9" t="s">
        <v>5</v>
      </c>
      <c r="E407" s="9"/>
      <c r="F407" s="10">
        <f>F408</f>
        <v>100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70">
        <f>X408</f>
        <v>75</v>
      </c>
      <c r="Y407" s="83">
        <f t="shared" si="48"/>
        <v>75</v>
      </c>
      <c r="Z407" s="91"/>
    </row>
    <row r="408" spans="1:26" s="23" customFormat="1" ht="31.5" outlineLevel="3">
      <c r="A408" s="67" t="s">
        <v>177</v>
      </c>
      <c r="B408" s="6" t="s">
        <v>14</v>
      </c>
      <c r="C408" s="6" t="s">
        <v>340</v>
      </c>
      <c r="D408" s="6" t="s">
        <v>5</v>
      </c>
      <c r="E408" s="6"/>
      <c r="F408" s="7">
        <f>F409</f>
        <v>100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72">
        <f>X409</f>
        <v>75</v>
      </c>
      <c r="Y408" s="83">
        <f t="shared" si="48"/>
        <v>75</v>
      </c>
      <c r="Z408" s="91"/>
    </row>
    <row r="409" spans="1:26" s="23" customFormat="1" ht="15.75" outlineLevel="3">
      <c r="A409" s="39" t="s">
        <v>95</v>
      </c>
      <c r="B409" s="40" t="s">
        <v>14</v>
      </c>
      <c r="C409" s="40" t="s">
        <v>340</v>
      </c>
      <c r="D409" s="40" t="s">
        <v>96</v>
      </c>
      <c r="E409" s="40"/>
      <c r="F409" s="41">
        <f>F410</f>
        <v>100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73">
        <f>X410</f>
        <v>75</v>
      </c>
      <c r="Y409" s="83">
        <f t="shared" si="48"/>
        <v>75</v>
      </c>
      <c r="Z409" s="91"/>
    </row>
    <row r="410" spans="1:26" s="23" customFormat="1" ht="31.5" outlineLevel="3">
      <c r="A410" s="39" t="s">
        <v>99</v>
      </c>
      <c r="B410" s="40" t="s">
        <v>14</v>
      </c>
      <c r="C410" s="40" t="s">
        <v>340</v>
      </c>
      <c r="D410" s="40" t="s">
        <v>100</v>
      </c>
      <c r="E410" s="40"/>
      <c r="F410" s="41">
        <v>100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73">
        <v>75</v>
      </c>
      <c r="Y410" s="83">
        <f t="shared" si="48"/>
        <v>75</v>
      </c>
      <c r="Z410" s="91"/>
    </row>
    <row r="411" spans="1:26" s="23" customFormat="1" ht="15.75" outlineLevel="3">
      <c r="A411" s="8" t="s">
        <v>238</v>
      </c>
      <c r="B411" s="9" t="s">
        <v>14</v>
      </c>
      <c r="C411" s="9" t="s">
        <v>341</v>
      </c>
      <c r="D411" s="9" t="s">
        <v>5</v>
      </c>
      <c r="E411" s="9"/>
      <c r="F411" s="10">
        <f>F412</f>
        <v>100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0">
        <f>X412</f>
        <v>10</v>
      </c>
      <c r="Y411" s="83">
        <f t="shared" si="48"/>
        <v>10</v>
      </c>
      <c r="Z411" s="91"/>
    </row>
    <row r="412" spans="1:26" s="23" customFormat="1" ht="31.5" outlineLevel="3">
      <c r="A412" s="67" t="s">
        <v>178</v>
      </c>
      <c r="B412" s="6" t="s">
        <v>14</v>
      </c>
      <c r="C412" s="6" t="s">
        <v>342</v>
      </c>
      <c r="D412" s="6" t="s">
        <v>5</v>
      </c>
      <c r="E412" s="6"/>
      <c r="F412" s="7">
        <f>F413</f>
        <v>100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72">
        <f>X413</f>
        <v>10</v>
      </c>
      <c r="Y412" s="83">
        <f t="shared" si="48"/>
        <v>10</v>
      </c>
      <c r="Z412" s="91"/>
    </row>
    <row r="413" spans="1:26" s="23" customFormat="1" ht="15.75" outlineLevel="3">
      <c r="A413" s="39" t="s">
        <v>95</v>
      </c>
      <c r="B413" s="40" t="s">
        <v>14</v>
      </c>
      <c r="C413" s="40" t="s">
        <v>342</v>
      </c>
      <c r="D413" s="40" t="s">
        <v>96</v>
      </c>
      <c r="E413" s="40"/>
      <c r="F413" s="41">
        <f>F414</f>
        <v>100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73">
        <f>X414</f>
        <v>10</v>
      </c>
      <c r="Y413" s="83">
        <f t="shared" si="48"/>
        <v>10</v>
      </c>
      <c r="Z413" s="91"/>
    </row>
    <row r="414" spans="1:26" s="23" customFormat="1" ht="36" customHeight="1" outlineLevel="3">
      <c r="A414" s="39" t="s">
        <v>99</v>
      </c>
      <c r="B414" s="40" t="s">
        <v>14</v>
      </c>
      <c r="C414" s="40" t="s">
        <v>342</v>
      </c>
      <c r="D414" s="40" t="s">
        <v>100</v>
      </c>
      <c r="E414" s="40"/>
      <c r="F414" s="41">
        <v>100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73">
        <v>10</v>
      </c>
      <c r="Y414" s="83">
        <f t="shared" si="48"/>
        <v>10</v>
      </c>
      <c r="Z414" s="91"/>
    </row>
    <row r="415" spans="1:26" s="23" customFormat="1" ht="15.75" outlineLevel="3">
      <c r="A415" s="8" t="s">
        <v>239</v>
      </c>
      <c r="B415" s="9" t="s">
        <v>14</v>
      </c>
      <c r="C415" s="9" t="s">
        <v>343</v>
      </c>
      <c r="D415" s="9" t="s">
        <v>5</v>
      </c>
      <c r="E415" s="9"/>
      <c r="F415" s="10">
        <f>F416</f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0">
        <f>X416</f>
        <v>0</v>
      </c>
      <c r="Y415" s="83">
        <f t="shared" si="48"/>
        <v>0</v>
      </c>
      <c r="Z415" s="91"/>
    </row>
    <row r="416" spans="1:26" s="23" customFormat="1" ht="31.5" outlineLevel="3">
      <c r="A416" s="67" t="s">
        <v>179</v>
      </c>
      <c r="B416" s="6" t="s">
        <v>14</v>
      </c>
      <c r="C416" s="6" t="s">
        <v>344</v>
      </c>
      <c r="D416" s="6" t="s">
        <v>5</v>
      </c>
      <c r="E416" s="6"/>
      <c r="F416" s="7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72">
        <f>X417</f>
        <v>0</v>
      </c>
      <c r="Y416" s="83">
        <f t="shared" si="48"/>
        <v>0</v>
      </c>
      <c r="Z416" s="91"/>
    </row>
    <row r="417" spans="1:26" s="23" customFormat="1" ht="15.75" outlineLevel="3">
      <c r="A417" s="39" t="s">
        <v>95</v>
      </c>
      <c r="B417" s="40" t="s">
        <v>14</v>
      </c>
      <c r="C417" s="40" t="s">
        <v>344</v>
      </c>
      <c r="D417" s="40" t="s">
        <v>96</v>
      </c>
      <c r="E417" s="40"/>
      <c r="F417" s="41">
        <f>F418</f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73">
        <f>X418</f>
        <v>0</v>
      </c>
      <c r="Y417" s="83">
        <f t="shared" si="48"/>
        <v>0</v>
      </c>
      <c r="Z417" s="91"/>
    </row>
    <row r="418" spans="1:26" s="23" customFormat="1" ht="31.5" outlineLevel="3">
      <c r="A418" s="39" t="s">
        <v>99</v>
      </c>
      <c r="B418" s="40" t="s">
        <v>14</v>
      </c>
      <c r="C418" s="40" t="s">
        <v>344</v>
      </c>
      <c r="D418" s="40" t="s">
        <v>100</v>
      </c>
      <c r="E418" s="40"/>
      <c r="F418" s="41">
        <v>50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73">
        <v>0</v>
      </c>
      <c r="Y418" s="83">
        <f t="shared" si="48"/>
        <v>0</v>
      </c>
      <c r="Z418" s="91"/>
    </row>
    <row r="419" spans="1:26" s="23" customFormat="1" ht="18.75" outlineLevel="3">
      <c r="A419" s="15" t="s">
        <v>51</v>
      </c>
      <c r="B419" s="16" t="s">
        <v>50</v>
      </c>
      <c r="C419" s="16" t="s">
        <v>261</v>
      </c>
      <c r="D419" s="16" t="s">
        <v>5</v>
      </c>
      <c r="E419" s="16"/>
      <c r="F419" s="17">
        <f>F420+F426+F441+F447</f>
        <v>5905.1900000000005</v>
      </c>
      <c r="G419" s="17" t="e">
        <f aca="true" t="shared" si="49" ref="G419:V419">G420+G426+G441</f>
        <v>#REF!</v>
      </c>
      <c r="H419" s="17" t="e">
        <f t="shared" si="49"/>
        <v>#REF!</v>
      </c>
      <c r="I419" s="17" t="e">
        <f t="shared" si="49"/>
        <v>#REF!</v>
      </c>
      <c r="J419" s="17" t="e">
        <f t="shared" si="49"/>
        <v>#REF!</v>
      </c>
      <c r="K419" s="17" t="e">
        <f t="shared" si="49"/>
        <v>#REF!</v>
      </c>
      <c r="L419" s="17" t="e">
        <f t="shared" si="49"/>
        <v>#REF!</v>
      </c>
      <c r="M419" s="17" t="e">
        <f t="shared" si="49"/>
        <v>#REF!</v>
      </c>
      <c r="N419" s="17" t="e">
        <f t="shared" si="49"/>
        <v>#REF!</v>
      </c>
      <c r="O419" s="17" t="e">
        <f t="shared" si="49"/>
        <v>#REF!</v>
      </c>
      <c r="P419" s="17" t="e">
        <f t="shared" si="49"/>
        <v>#REF!</v>
      </c>
      <c r="Q419" s="17" t="e">
        <f t="shared" si="49"/>
        <v>#REF!</v>
      </c>
      <c r="R419" s="17" t="e">
        <f t="shared" si="49"/>
        <v>#REF!</v>
      </c>
      <c r="S419" s="17" t="e">
        <f t="shared" si="49"/>
        <v>#REF!</v>
      </c>
      <c r="T419" s="17" t="e">
        <f t="shared" si="49"/>
        <v>#REF!</v>
      </c>
      <c r="U419" s="17" t="e">
        <f t="shared" si="49"/>
        <v>#REF!</v>
      </c>
      <c r="V419" s="17" t="e">
        <f t="shared" si="49"/>
        <v>#REF!</v>
      </c>
      <c r="X419" s="69">
        <f>X420+X426+X441+X447</f>
        <v>2528.337</v>
      </c>
      <c r="Y419" s="83">
        <f t="shared" si="48"/>
        <v>42.815506359659885</v>
      </c>
      <c r="Z419" s="91"/>
    </row>
    <row r="420" spans="1:26" s="23" customFormat="1" ht="15.75" outlineLevel="3">
      <c r="A420" s="63" t="s">
        <v>40</v>
      </c>
      <c r="B420" s="29" t="s">
        <v>15</v>
      </c>
      <c r="C420" s="29" t="s">
        <v>261</v>
      </c>
      <c r="D420" s="29" t="s">
        <v>5</v>
      </c>
      <c r="E420" s="29"/>
      <c r="F420" s="56">
        <f>F421</f>
        <v>764</v>
      </c>
      <c r="G420" s="10">
        <f aca="true" t="shared" si="50" ref="G420:V420">G422</f>
        <v>0</v>
      </c>
      <c r="H420" s="10">
        <f t="shared" si="50"/>
        <v>0</v>
      </c>
      <c r="I420" s="10">
        <f t="shared" si="50"/>
        <v>0</v>
      </c>
      <c r="J420" s="10">
        <f t="shared" si="50"/>
        <v>0</v>
      </c>
      <c r="K420" s="10">
        <f t="shared" si="50"/>
        <v>0</v>
      </c>
      <c r="L420" s="10">
        <f t="shared" si="50"/>
        <v>0</v>
      </c>
      <c r="M420" s="10">
        <f t="shared" si="50"/>
        <v>0</v>
      </c>
      <c r="N420" s="10">
        <f t="shared" si="50"/>
        <v>0</v>
      </c>
      <c r="O420" s="10">
        <f t="shared" si="50"/>
        <v>0</v>
      </c>
      <c r="P420" s="10">
        <f t="shared" si="50"/>
        <v>0</v>
      </c>
      <c r="Q420" s="10">
        <f t="shared" si="50"/>
        <v>0</v>
      </c>
      <c r="R420" s="10">
        <f t="shared" si="50"/>
        <v>0</v>
      </c>
      <c r="S420" s="10">
        <f t="shared" si="50"/>
        <v>0</v>
      </c>
      <c r="T420" s="10">
        <f t="shared" si="50"/>
        <v>0</v>
      </c>
      <c r="U420" s="10">
        <f t="shared" si="50"/>
        <v>0</v>
      </c>
      <c r="V420" s="10">
        <f t="shared" si="50"/>
        <v>0</v>
      </c>
      <c r="X420" s="76">
        <f>X421</f>
        <v>308.044</v>
      </c>
      <c r="Y420" s="83">
        <f t="shared" si="48"/>
        <v>40.31989528795811</v>
      </c>
      <c r="Z420" s="91"/>
    </row>
    <row r="421" spans="1:26" s="23" customFormat="1" ht="31.5" outlineLevel="3">
      <c r="A421" s="21" t="s">
        <v>136</v>
      </c>
      <c r="B421" s="9" t="s">
        <v>15</v>
      </c>
      <c r="C421" s="9" t="s">
        <v>262</v>
      </c>
      <c r="D421" s="9" t="s">
        <v>5</v>
      </c>
      <c r="E421" s="9"/>
      <c r="F421" s="10">
        <f>F422</f>
        <v>764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X421" s="70">
        <f>X422</f>
        <v>308.044</v>
      </c>
      <c r="Y421" s="83">
        <f t="shared" si="48"/>
        <v>40.31989528795811</v>
      </c>
      <c r="Z421" s="91"/>
    </row>
    <row r="422" spans="1:26" s="23" customFormat="1" ht="31.5" outlineLevel="3">
      <c r="A422" s="21" t="s">
        <v>138</v>
      </c>
      <c r="B422" s="9" t="s">
        <v>15</v>
      </c>
      <c r="C422" s="9" t="s">
        <v>263</v>
      </c>
      <c r="D422" s="9" t="s">
        <v>5</v>
      </c>
      <c r="E422" s="9"/>
      <c r="F422" s="10">
        <f>F423</f>
        <v>764</v>
      </c>
      <c r="G422" s="10">
        <f aca="true" t="shared" si="51" ref="G422:V423">G423</f>
        <v>0</v>
      </c>
      <c r="H422" s="10">
        <f t="shared" si="51"/>
        <v>0</v>
      </c>
      <c r="I422" s="10">
        <f t="shared" si="51"/>
        <v>0</v>
      </c>
      <c r="J422" s="10">
        <f t="shared" si="51"/>
        <v>0</v>
      </c>
      <c r="K422" s="10">
        <f t="shared" si="51"/>
        <v>0</v>
      </c>
      <c r="L422" s="10">
        <f t="shared" si="51"/>
        <v>0</v>
      </c>
      <c r="M422" s="10">
        <f t="shared" si="51"/>
        <v>0</v>
      </c>
      <c r="N422" s="10">
        <f t="shared" si="51"/>
        <v>0</v>
      </c>
      <c r="O422" s="10">
        <f t="shared" si="51"/>
        <v>0</v>
      </c>
      <c r="P422" s="10">
        <f t="shared" si="51"/>
        <v>0</v>
      </c>
      <c r="Q422" s="10">
        <f t="shared" si="51"/>
        <v>0</v>
      </c>
      <c r="R422" s="10">
        <f t="shared" si="51"/>
        <v>0</v>
      </c>
      <c r="S422" s="10">
        <f t="shared" si="51"/>
        <v>0</v>
      </c>
      <c r="T422" s="10">
        <f t="shared" si="51"/>
        <v>0</v>
      </c>
      <c r="U422" s="10">
        <f t="shared" si="51"/>
        <v>0</v>
      </c>
      <c r="V422" s="10">
        <f t="shared" si="51"/>
        <v>0</v>
      </c>
      <c r="W422" s="97"/>
      <c r="X422" s="70">
        <f>X423</f>
        <v>308.044</v>
      </c>
      <c r="Y422" s="83">
        <f t="shared" si="48"/>
        <v>40.31989528795811</v>
      </c>
      <c r="Z422" s="91"/>
    </row>
    <row r="423" spans="1:26" s="23" customFormat="1" ht="31.5" outlineLevel="3">
      <c r="A423" s="42" t="s">
        <v>180</v>
      </c>
      <c r="B423" s="18" t="s">
        <v>15</v>
      </c>
      <c r="C423" s="18" t="s">
        <v>345</v>
      </c>
      <c r="D423" s="18" t="s">
        <v>5</v>
      </c>
      <c r="E423" s="18"/>
      <c r="F423" s="19">
        <f>F424</f>
        <v>764</v>
      </c>
      <c r="G423" s="7">
        <f t="shared" si="51"/>
        <v>0</v>
      </c>
      <c r="H423" s="7">
        <f t="shared" si="51"/>
        <v>0</v>
      </c>
      <c r="I423" s="7">
        <f t="shared" si="51"/>
        <v>0</v>
      </c>
      <c r="J423" s="7">
        <f t="shared" si="51"/>
        <v>0</v>
      </c>
      <c r="K423" s="7">
        <f t="shared" si="51"/>
        <v>0</v>
      </c>
      <c r="L423" s="7">
        <f t="shared" si="51"/>
        <v>0</v>
      </c>
      <c r="M423" s="7">
        <f t="shared" si="51"/>
        <v>0</v>
      </c>
      <c r="N423" s="7">
        <f t="shared" si="51"/>
        <v>0</v>
      </c>
      <c r="O423" s="7">
        <f t="shared" si="51"/>
        <v>0</v>
      </c>
      <c r="P423" s="7">
        <f t="shared" si="51"/>
        <v>0</v>
      </c>
      <c r="Q423" s="7">
        <f t="shared" si="51"/>
        <v>0</v>
      </c>
      <c r="R423" s="7">
        <f t="shared" si="51"/>
        <v>0</v>
      </c>
      <c r="S423" s="7">
        <f t="shared" si="51"/>
        <v>0</v>
      </c>
      <c r="T423" s="7">
        <f t="shared" si="51"/>
        <v>0</v>
      </c>
      <c r="U423" s="7">
        <f t="shared" si="51"/>
        <v>0</v>
      </c>
      <c r="V423" s="7">
        <f t="shared" si="51"/>
        <v>0</v>
      </c>
      <c r="X423" s="71">
        <f>X424</f>
        <v>308.044</v>
      </c>
      <c r="Y423" s="83">
        <f t="shared" si="48"/>
        <v>40.31989528795811</v>
      </c>
      <c r="Z423" s="91"/>
    </row>
    <row r="424" spans="1:26" s="23" customFormat="1" ht="15.75" outlineLevel="3">
      <c r="A424" s="5" t="s">
        <v>127</v>
      </c>
      <c r="B424" s="6" t="s">
        <v>15</v>
      </c>
      <c r="C424" s="6" t="s">
        <v>345</v>
      </c>
      <c r="D424" s="6" t="s">
        <v>125</v>
      </c>
      <c r="E424" s="6"/>
      <c r="F424" s="7">
        <f>F425</f>
        <v>764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72">
        <f>X425</f>
        <v>308.044</v>
      </c>
      <c r="Y424" s="83">
        <f t="shared" si="48"/>
        <v>40.31989528795811</v>
      </c>
      <c r="Z424" s="91"/>
    </row>
    <row r="425" spans="1:26" s="23" customFormat="1" ht="17.25" customHeight="1" outlineLevel="6">
      <c r="A425" s="39" t="s">
        <v>128</v>
      </c>
      <c r="B425" s="40" t="s">
        <v>15</v>
      </c>
      <c r="C425" s="40" t="s">
        <v>345</v>
      </c>
      <c r="D425" s="40" t="s">
        <v>126</v>
      </c>
      <c r="E425" s="40"/>
      <c r="F425" s="41">
        <v>764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73">
        <v>308.044</v>
      </c>
      <c r="Y425" s="83">
        <f t="shared" si="48"/>
        <v>40.31989528795811</v>
      </c>
      <c r="Z425" s="91"/>
    </row>
    <row r="426" spans="1:26" s="23" customFormat="1" ht="15.75" outlineLevel="3">
      <c r="A426" s="63" t="s">
        <v>41</v>
      </c>
      <c r="B426" s="29" t="s">
        <v>16</v>
      </c>
      <c r="C426" s="29" t="s">
        <v>261</v>
      </c>
      <c r="D426" s="29" t="s">
        <v>5</v>
      </c>
      <c r="E426" s="29"/>
      <c r="F426" s="56">
        <f>F427+F432</f>
        <v>1305.19</v>
      </c>
      <c r="G426" s="10" t="e">
        <f>#REF!</f>
        <v>#REF!</v>
      </c>
      <c r="H426" s="10" t="e">
        <f>#REF!</f>
        <v>#REF!</v>
      </c>
      <c r="I426" s="10" t="e">
        <f>#REF!</f>
        <v>#REF!</v>
      </c>
      <c r="J426" s="10" t="e">
        <f>#REF!</f>
        <v>#REF!</v>
      </c>
      <c r="K426" s="10" t="e">
        <f>#REF!</f>
        <v>#REF!</v>
      </c>
      <c r="L426" s="10" t="e">
        <f>#REF!</f>
        <v>#REF!</v>
      </c>
      <c r="M426" s="10" t="e">
        <f>#REF!</f>
        <v>#REF!</v>
      </c>
      <c r="N426" s="10" t="e">
        <f>#REF!</f>
        <v>#REF!</v>
      </c>
      <c r="O426" s="10" t="e">
        <f>#REF!</f>
        <v>#REF!</v>
      </c>
      <c r="P426" s="10" t="e">
        <f>#REF!</f>
        <v>#REF!</v>
      </c>
      <c r="Q426" s="10" t="e">
        <f>#REF!</f>
        <v>#REF!</v>
      </c>
      <c r="R426" s="10" t="e">
        <f>#REF!</f>
        <v>#REF!</v>
      </c>
      <c r="S426" s="10" t="e">
        <f>#REF!</f>
        <v>#REF!</v>
      </c>
      <c r="T426" s="10" t="e">
        <f>#REF!</f>
        <v>#REF!</v>
      </c>
      <c r="U426" s="10" t="e">
        <f>#REF!</f>
        <v>#REF!</v>
      </c>
      <c r="V426" s="10" t="e">
        <f>#REF!</f>
        <v>#REF!</v>
      </c>
      <c r="X426" s="76">
        <f>X427+X432</f>
        <v>24.888</v>
      </c>
      <c r="Y426" s="83">
        <f t="shared" si="48"/>
        <v>1.906848811284181</v>
      </c>
      <c r="Z426" s="91"/>
    </row>
    <row r="427" spans="1:26" s="23" customFormat="1" ht="31.5" outlineLevel="3">
      <c r="A427" s="21" t="s">
        <v>136</v>
      </c>
      <c r="B427" s="9" t="s">
        <v>16</v>
      </c>
      <c r="C427" s="9" t="s">
        <v>262</v>
      </c>
      <c r="D427" s="9" t="s">
        <v>5</v>
      </c>
      <c r="E427" s="9"/>
      <c r="F427" s="10">
        <f>F428</f>
        <v>24.89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X427" s="70">
        <f>X428</f>
        <v>24.888</v>
      </c>
      <c r="Y427" s="83">
        <f t="shared" si="48"/>
        <v>99.99196464443551</v>
      </c>
      <c r="Z427" s="91"/>
    </row>
    <row r="428" spans="1:26" s="14" customFormat="1" ht="30.75" customHeight="1" outlineLevel="3">
      <c r="A428" s="21" t="s">
        <v>138</v>
      </c>
      <c r="B428" s="9" t="s">
        <v>16</v>
      </c>
      <c r="C428" s="9" t="s">
        <v>263</v>
      </c>
      <c r="D428" s="9" t="s">
        <v>5</v>
      </c>
      <c r="E428" s="9"/>
      <c r="F428" s="10">
        <f>F429</f>
        <v>24.89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23"/>
      <c r="X428" s="70">
        <f>X429</f>
        <v>24.888</v>
      </c>
      <c r="Y428" s="83">
        <f t="shared" si="48"/>
        <v>99.99196464443551</v>
      </c>
      <c r="Z428" s="108"/>
    </row>
    <row r="429" spans="1:26" s="23" customFormat="1" ht="33" customHeight="1" outlineLevel="4">
      <c r="A429" s="42" t="s">
        <v>402</v>
      </c>
      <c r="B429" s="18" t="s">
        <v>16</v>
      </c>
      <c r="C429" s="18" t="s">
        <v>395</v>
      </c>
      <c r="D429" s="18" t="s">
        <v>5</v>
      </c>
      <c r="E429" s="18"/>
      <c r="F429" s="19">
        <f>F430</f>
        <v>24.89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X429" s="71">
        <f>X430</f>
        <v>24.888</v>
      </c>
      <c r="Y429" s="83">
        <f t="shared" si="48"/>
        <v>99.99196464443551</v>
      </c>
      <c r="Z429" s="91"/>
    </row>
    <row r="430" spans="1:26" s="23" customFormat="1" ht="31.5" outlineLevel="5">
      <c r="A430" s="5" t="s">
        <v>107</v>
      </c>
      <c r="B430" s="6" t="s">
        <v>16</v>
      </c>
      <c r="C430" s="6" t="s">
        <v>395</v>
      </c>
      <c r="D430" s="6" t="s">
        <v>108</v>
      </c>
      <c r="E430" s="6"/>
      <c r="F430" s="7">
        <f>F431</f>
        <v>24.89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X430" s="72">
        <f>X431</f>
        <v>24.888</v>
      </c>
      <c r="Y430" s="83">
        <f t="shared" si="48"/>
        <v>99.99196464443551</v>
      </c>
      <c r="Z430" s="91"/>
    </row>
    <row r="431" spans="1:26" s="23" customFormat="1" ht="31.5" outlineLevel="5">
      <c r="A431" s="39" t="s">
        <v>128</v>
      </c>
      <c r="B431" s="40" t="s">
        <v>16</v>
      </c>
      <c r="C431" s="40" t="s">
        <v>395</v>
      </c>
      <c r="D431" s="40" t="s">
        <v>129</v>
      </c>
      <c r="E431" s="40"/>
      <c r="F431" s="41">
        <v>24.89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X431" s="73">
        <v>24.888</v>
      </c>
      <c r="Y431" s="83">
        <f t="shared" si="48"/>
        <v>99.99196464443551</v>
      </c>
      <c r="Z431" s="91"/>
    </row>
    <row r="432" spans="1:26" s="23" customFormat="1" ht="15.75" outlineLevel="3">
      <c r="A432" s="13" t="s">
        <v>146</v>
      </c>
      <c r="B432" s="9" t="s">
        <v>16</v>
      </c>
      <c r="C432" s="9" t="s">
        <v>261</v>
      </c>
      <c r="D432" s="9" t="s">
        <v>5</v>
      </c>
      <c r="E432" s="9"/>
      <c r="F432" s="70">
        <f>F433+F437</f>
        <v>1280.3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X432" s="70">
        <f>X433+X437</f>
        <v>0</v>
      </c>
      <c r="Y432" s="83">
        <f t="shared" si="48"/>
        <v>0</v>
      </c>
      <c r="Z432" s="91"/>
    </row>
    <row r="433" spans="1:26" s="23" customFormat="1" ht="15.75" outlineLevel="3">
      <c r="A433" s="8" t="s">
        <v>240</v>
      </c>
      <c r="B433" s="9" t="s">
        <v>16</v>
      </c>
      <c r="C433" s="9" t="s">
        <v>346</v>
      </c>
      <c r="D433" s="9" t="s">
        <v>5</v>
      </c>
      <c r="E433" s="9"/>
      <c r="F433" s="10">
        <f>F434</f>
        <v>1280.3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70">
        <f>X434</f>
        <v>0</v>
      </c>
      <c r="Y433" s="83">
        <f t="shared" si="48"/>
        <v>0</v>
      </c>
      <c r="Z433" s="91"/>
    </row>
    <row r="434" spans="1:26" s="23" customFormat="1" ht="31.5" outlineLevel="3">
      <c r="A434" s="54" t="s">
        <v>181</v>
      </c>
      <c r="B434" s="18" t="s">
        <v>16</v>
      </c>
      <c r="C434" s="18" t="s">
        <v>394</v>
      </c>
      <c r="D434" s="18" t="s">
        <v>5</v>
      </c>
      <c r="E434" s="18"/>
      <c r="F434" s="19">
        <f>F435</f>
        <v>1280.3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71">
        <f>X435</f>
        <v>0</v>
      </c>
      <c r="Y434" s="83">
        <f t="shared" si="48"/>
        <v>0</v>
      </c>
      <c r="Z434" s="91"/>
    </row>
    <row r="435" spans="1:26" s="23" customFormat="1" ht="31.5" outlineLevel="3">
      <c r="A435" s="5" t="s">
        <v>107</v>
      </c>
      <c r="B435" s="6" t="s">
        <v>16</v>
      </c>
      <c r="C435" s="6" t="s">
        <v>394</v>
      </c>
      <c r="D435" s="6" t="s">
        <v>108</v>
      </c>
      <c r="E435" s="6"/>
      <c r="F435" s="7">
        <f>F436</f>
        <v>1280.3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72">
        <f>X436</f>
        <v>0</v>
      </c>
      <c r="Y435" s="83">
        <f t="shared" si="48"/>
        <v>0</v>
      </c>
      <c r="Z435" s="91"/>
    </row>
    <row r="436" spans="1:26" s="23" customFormat="1" ht="15.75" outlineLevel="3">
      <c r="A436" s="39" t="s">
        <v>130</v>
      </c>
      <c r="B436" s="40" t="s">
        <v>16</v>
      </c>
      <c r="C436" s="40" t="s">
        <v>394</v>
      </c>
      <c r="D436" s="40" t="s">
        <v>129</v>
      </c>
      <c r="E436" s="40"/>
      <c r="F436" s="41">
        <v>1280.3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73">
        <v>0</v>
      </c>
      <c r="Y436" s="83">
        <f t="shared" si="48"/>
        <v>0</v>
      </c>
      <c r="Z436" s="91"/>
    </row>
    <row r="437" spans="1:26" s="23" customFormat="1" ht="15.75" outlineLevel="3">
      <c r="A437" s="8" t="s">
        <v>182</v>
      </c>
      <c r="B437" s="9" t="s">
        <v>16</v>
      </c>
      <c r="C437" s="9" t="s">
        <v>347</v>
      </c>
      <c r="D437" s="9" t="s">
        <v>5</v>
      </c>
      <c r="E437" s="9"/>
      <c r="F437" s="10">
        <f>F438</f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70">
        <f>X438</f>
        <v>0</v>
      </c>
      <c r="Y437" s="83">
        <v>0</v>
      </c>
      <c r="Z437" s="91"/>
    </row>
    <row r="438" spans="1:26" s="23" customFormat="1" ht="31.5" outlineLevel="3">
      <c r="A438" s="54" t="s">
        <v>181</v>
      </c>
      <c r="B438" s="18" t="s">
        <v>16</v>
      </c>
      <c r="C438" s="18" t="s">
        <v>348</v>
      </c>
      <c r="D438" s="18" t="s">
        <v>5</v>
      </c>
      <c r="E438" s="18"/>
      <c r="F438" s="19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71">
        <f>X439</f>
        <v>0</v>
      </c>
      <c r="Y438" s="83">
        <v>0</v>
      </c>
      <c r="Z438" s="91"/>
    </row>
    <row r="439" spans="1:26" s="23" customFormat="1" ht="31.5" outlineLevel="5">
      <c r="A439" s="5" t="s">
        <v>107</v>
      </c>
      <c r="B439" s="6" t="s">
        <v>16</v>
      </c>
      <c r="C439" s="6" t="s">
        <v>348</v>
      </c>
      <c r="D439" s="6" t="s">
        <v>108</v>
      </c>
      <c r="E439" s="6"/>
      <c r="F439" s="7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72">
        <f>X440</f>
        <v>0</v>
      </c>
      <c r="Y439" s="83">
        <v>0</v>
      </c>
      <c r="Z439" s="91"/>
    </row>
    <row r="440" spans="1:26" s="23" customFormat="1" ht="15.75" outlineLevel="5">
      <c r="A440" s="39" t="s">
        <v>130</v>
      </c>
      <c r="B440" s="40" t="s">
        <v>16</v>
      </c>
      <c r="C440" s="40" t="s">
        <v>348</v>
      </c>
      <c r="D440" s="40" t="s">
        <v>129</v>
      </c>
      <c r="E440" s="40"/>
      <c r="F440" s="41"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3">
        <v>0</v>
      </c>
      <c r="Y440" s="83">
        <v>0</v>
      </c>
      <c r="Z440" s="91"/>
    </row>
    <row r="441" spans="1:26" s="23" customFormat="1" ht="15.75" outlineLevel="5">
      <c r="A441" s="63" t="s">
        <v>46</v>
      </c>
      <c r="B441" s="29" t="s">
        <v>23</v>
      </c>
      <c r="C441" s="29" t="s">
        <v>261</v>
      </c>
      <c r="D441" s="29" t="s">
        <v>5</v>
      </c>
      <c r="E441" s="29"/>
      <c r="F441" s="56">
        <f>F442</f>
        <v>3786</v>
      </c>
      <c r="G441" s="10">
        <f aca="true" t="shared" si="52" ref="G441:V441">G443</f>
        <v>0</v>
      </c>
      <c r="H441" s="10">
        <f t="shared" si="52"/>
        <v>0</v>
      </c>
      <c r="I441" s="10">
        <f t="shared" si="52"/>
        <v>0</v>
      </c>
      <c r="J441" s="10">
        <f t="shared" si="52"/>
        <v>0</v>
      </c>
      <c r="K441" s="10">
        <f t="shared" si="52"/>
        <v>0</v>
      </c>
      <c r="L441" s="10">
        <f t="shared" si="52"/>
        <v>0</v>
      </c>
      <c r="M441" s="10">
        <f t="shared" si="52"/>
        <v>0</v>
      </c>
      <c r="N441" s="10">
        <f t="shared" si="52"/>
        <v>0</v>
      </c>
      <c r="O441" s="10">
        <f t="shared" si="52"/>
        <v>0</v>
      </c>
      <c r="P441" s="10">
        <f t="shared" si="52"/>
        <v>0</v>
      </c>
      <c r="Q441" s="10">
        <f t="shared" si="52"/>
        <v>0</v>
      </c>
      <c r="R441" s="10">
        <f t="shared" si="52"/>
        <v>0</v>
      </c>
      <c r="S441" s="10">
        <f t="shared" si="52"/>
        <v>0</v>
      </c>
      <c r="T441" s="10">
        <f t="shared" si="52"/>
        <v>0</v>
      </c>
      <c r="U441" s="10">
        <f t="shared" si="52"/>
        <v>0</v>
      </c>
      <c r="V441" s="10">
        <f t="shared" si="52"/>
        <v>0</v>
      </c>
      <c r="X441" s="76">
        <f>X442</f>
        <v>2195.405</v>
      </c>
      <c r="Y441" s="83">
        <f t="shared" si="48"/>
        <v>57.98745377707344</v>
      </c>
      <c r="Z441" s="91"/>
    </row>
    <row r="442" spans="1:26" s="23" customFormat="1" ht="31.5" outlineLevel="5">
      <c r="A442" s="21" t="s">
        <v>136</v>
      </c>
      <c r="B442" s="9" t="s">
        <v>23</v>
      </c>
      <c r="C442" s="9" t="s">
        <v>262</v>
      </c>
      <c r="D442" s="9" t="s">
        <v>5</v>
      </c>
      <c r="E442" s="9"/>
      <c r="F442" s="10">
        <f>F443</f>
        <v>3786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X442" s="70">
        <f>X443</f>
        <v>2195.405</v>
      </c>
      <c r="Y442" s="83">
        <f t="shared" si="48"/>
        <v>57.98745377707344</v>
      </c>
      <c r="Z442" s="91"/>
    </row>
    <row r="443" spans="1:26" s="23" customFormat="1" ht="31.5" outlineLevel="5">
      <c r="A443" s="21" t="s">
        <v>138</v>
      </c>
      <c r="B443" s="9" t="s">
        <v>23</v>
      </c>
      <c r="C443" s="9" t="s">
        <v>263</v>
      </c>
      <c r="D443" s="9" t="s">
        <v>5</v>
      </c>
      <c r="E443" s="9"/>
      <c r="F443" s="10">
        <f>F444</f>
        <v>3786</v>
      </c>
      <c r="G443" s="10">
        <f aca="true" t="shared" si="53" ref="G443:V444">G444</f>
        <v>0</v>
      </c>
      <c r="H443" s="10">
        <f t="shared" si="53"/>
        <v>0</v>
      </c>
      <c r="I443" s="10">
        <f t="shared" si="53"/>
        <v>0</v>
      </c>
      <c r="J443" s="10">
        <f t="shared" si="53"/>
        <v>0</v>
      </c>
      <c r="K443" s="10">
        <f t="shared" si="53"/>
        <v>0</v>
      </c>
      <c r="L443" s="10">
        <f t="shared" si="53"/>
        <v>0</v>
      </c>
      <c r="M443" s="10">
        <f t="shared" si="53"/>
        <v>0</v>
      </c>
      <c r="N443" s="10">
        <f t="shared" si="53"/>
        <v>0</v>
      </c>
      <c r="O443" s="10">
        <f t="shared" si="53"/>
        <v>0</v>
      </c>
      <c r="P443" s="10">
        <f t="shared" si="53"/>
        <v>0</v>
      </c>
      <c r="Q443" s="10">
        <f t="shared" si="53"/>
        <v>0</v>
      </c>
      <c r="R443" s="10">
        <f t="shared" si="53"/>
        <v>0</v>
      </c>
      <c r="S443" s="10">
        <f t="shared" si="53"/>
        <v>0</v>
      </c>
      <c r="T443" s="10">
        <f t="shared" si="53"/>
        <v>0</v>
      </c>
      <c r="U443" s="10">
        <f t="shared" si="53"/>
        <v>0</v>
      </c>
      <c r="V443" s="10">
        <f t="shared" si="53"/>
        <v>0</v>
      </c>
      <c r="X443" s="70">
        <f>X444</f>
        <v>2195.405</v>
      </c>
      <c r="Y443" s="83">
        <f t="shared" si="48"/>
        <v>57.98745377707344</v>
      </c>
      <c r="Z443" s="91"/>
    </row>
    <row r="444" spans="1:26" s="23" customFormat="1" ht="36.75" customHeight="1" outlineLevel="5">
      <c r="A444" s="54" t="s">
        <v>183</v>
      </c>
      <c r="B444" s="18" t="s">
        <v>23</v>
      </c>
      <c r="C444" s="18" t="s">
        <v>349</v>
      </c>
      <c r="D444" s="18" t="s">
        <v>5</v>
      </c>
      <c r="E444" s="18"/>
      <c r="F444" s="19">
        <f>F445</f>
        <v>3786</v>
      </c>
      <c r="G444" s="7">
        <f t="shared" si="53"/>
        <v>0</v>
      </c>
      <c r="H444" s="7">
        <f t="shared" si="53"/>
        <v>0</v>
      </c>
      <c r="I444" s="7">
        <f t="shared" si="53"/>
        <v>0</v>
      </c>
      <c r="J444" s="7">
        <f t="shared" si="53"/>
        <v>0</v>
      </c>
      <c r="K444" s="7">
        <f t="shared" si="53"/>
        <v>0</v>
      </c>
      <c r="L444" s="7">
        <f t="shared" si="53"/>
        <v>0</v>
      </c>
      <c r="M444" s="7">
        <f t="shared" si="53"/>
        <v>0</v>
      </c>
      <c r="N444" s="7">
        <f t="shared" si="53"/>
        <v>0</v>
      </c>
      <c r="O444" s="7">
        <f t="shared" si="53"/>
        <v>0</v>
      </c>
      <c r="P444" s="7">
        <f t="shared" si="53"/>
        <v>0</v>
      </c>
      <c r="Q444" s="7">
        <f t="shared" si="53"/>
        <v>0</v>
      </c>
      <c r="R444" s="7">
        <f t="shared" si="53"/>
        <v>0</v>
      </c>
      <c r="S444" s="7">
        <f t="shared" si="53"/>
        <v>0</v>
      </c>
      <c r="T444" s="7">
        <f t="shared" si="53"/>
        <v>0</v>
      </c>
      <c r="U444" s="7">
        <f t="shared" si="53"/>
        <v>0</v>
      </c>
      <c r="V444" s="7">
        <f t="shared" si="53"/>
        <v>0</v>
      </c>
      <c r="X444" s="71">
        <f>X445</f>
        <v>2195.405</v>
      </c>
      <c r="Y444" s="83">
        <f t="shared" si="48"/>
        <v>57.98745377707344</v>
      </c>
      <c r="Z444" s="91"/>
    </row>
    <row r="445" spans="1:26" s="23" customFormat="1" ht="15.75" outlineLevel="5">
      <c r="A445" s="5" t="s">
        <v>127</v>
      </c>
      <c r="B445" s="6" t="s">
        <v>23</v>
      </c>
      <c r="C445" s="6" t="s">
        <v>349</v>
      </c>
      <c r="D445" s="6" t="s">
        <v>125</v>
      </c>
      <c r="E445" s="6"/>
      <c r="F445" s="7">
        <f>F446</f>
        <v>3786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X445" s="72">
        <f>X446</f>
        <v>2195.405</v>
      </c>
      <c r="Y445" s="83">
        <f t="shared" si="48"/>
        <v>57.98745377707344</v>
      </c>
      <c r="Z445" s="91"/>
    </row>
    <row r="446" spans="1:26" s="23" customFormat="1" ht="31.5" outlineLevel="5">
      <c r="A446" s="39" t="s">
        <v>128</v>
      </c>
      <c r="B446" s="40" t="s">
        <v>23</v>
      </c>
      <c r="C446" s="40" t="s">
        <v>349</v>
      </c>
      <c r="D446" s="40" t="s">
        <v>126</v>
      </c>
      <c r="E446" s="40"/>
      <c r="F446" s="41">
        <v>3786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X446" s="73">
        <v>2195.405</v>
      </c>
      <c r="Y446" s="83">
        <f t="shared" si="48"/>
        <v>57.98745377707344</v>
      </c>
      <c r="Z446" s="91"/>
    </row>
    <row r="447" spans="1:26" s="23" customFormat="1" ht="15.75" outlineLevel="5">
      <c r="A447" s="63" t="s">
        <v>184</v>
      </c>
      <c r="B447" s="29" t="s">
        <v>185</v>
      </c>
      <c r="C447" s="29" t="s">
        <v>261</v>
      </c>
      <c r="D447" s="29" t="s">
        <v>5</v>
      </c>
      <c r="E447" s="29"/>
      <c r="F447" s="56">
        <f>F448</f>
        <v>50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X447" s="76">
        <f>X448</f>
        <v>0</v>
      </c>
      <c r="Y447" s="83">
        <f t="shared" si="48"/>
        <v>0</v>
      </c>
      <c r="Z447" s="91"/>
    </row>
    <row r="448" spans="1:26" s="23" customFormat="1" ht="15.75" outlineLevel="5">
      <c r="A448" s="13" t="s">
        <v>401</v>
      </c>
      <c r="B448" s="9" t="s">
        <v>185</v>
      </c>
      <c r="C448" s="9" t="s">
        <v>350</v>
      </c>
      <c r="D448" s="9" t="s">
        <v>5</v>
      </c>
      <c r="E448" s="9"/>
      <c r="F448" s="10">
        <f>F449</f>
        <v>50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X448" s="70">
        <f>X449</f>
        <v>0</v>
      </c>
      <c r="Y448" s="83">
        <f t="shared" si="48"/>
        <v>0</v>
      </c>
      <c r="Z448" s="91"/>
    </row>
    <row r="449" spans="1:26" s="23" customFormat="1" ht="31.5" outlineLevel="5">
      <c r="A449" s="54" t="s">
        <v>187</v>
      </c>
      <c r="B449" s="18" t="s">
        <v>185</v>
      </c>
      <c r="C449" s="18" t="s">
        <v>351</v>
      </c>
      <c r="D449" s="18" t="s">
        <v>5</v>
      </c>
      <c r="E449" s="18"/>
      <c r="F449" s="19">
        <f>F450</f>
        <v>50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X449" s="71">
        <f>X450</f>
        <v>0</v>
      </c>
      <c r="Y449" s="83">
        <f t="shared" si="48"/>
        <v>0</v>
      </c>
      <c r="Z449" s="91"/>
    </row>
    <row r="450" spans="1:26" s="23" customFormat="1" ht="15.75" outlineLevel="5">
      <c r="A450" s="5" t="s">
        <v>95</v>
      </c>
      <c r="B450" s="6" t="s">
        <v>186</v>
      </c>
      <c r="C450" s="6" t="s">
        <v>351</v>
      </c>
      <c r="D450" s="6" t="s">
        <v>96</v>
      </c>
      <c r="E450" s="6"/>
      <c r="F450" s="7">
        <f>F451</f>
        <v>50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X450" s="72">
        <f>X451</f>
        <v>0</v>
      </c>
      <c r="Y450" s="83">
        <f t="shared" si="48"/>
        <v>0</v>
      </c>
      <c r="Z450" s="91"/>
    </row>
    <row r="451" spans="1:26" s="23" customFormat="1" ht="31.5" outlineLevel="5">
      <c r="A451" s="39" t="s">
        <v>99</v>
      </c>
      <c r="B451" s="40" t="s">
        <v>185</v>
      </c>
      <c r="C451" s="40" t="s">
        <v>351</v>
      </c>
      <c r="D451" s="40" t="s">
        <v>100</v>
      </c>
      <c r="E451" s="40"/>
      <c r="F451" s="41">
        <v>50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X451" s="73">
        <v>0</v>
      </c>
      <c r="Y451" s="83">
        <f t="shared" si="48"/>
        <v>0</v>
      </c>
      <c r="Z451" s="91"/>
    </row>
    <row r="452" spans="1:26" s="23" customFormat="1" ht="18.75" outlineLevel="5">
      <c r="A452" s="15" t="s">
        <v>78</v>
      </c>
      <c r="B452" s="16" t="s">
        <v>49</v>
      </c>
      <c r="C452" s="16" t="s">
        <v>261</v>
      </c>
      <c r="D452" s="16" t="s">
        <v>5</v>
      </c>
      <c r="E452" s="16"/>
      <c r="F452" s="17">
        <f>F453+F459</f>
        <v>150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X452" s="69">
        <f>X453+X459</f>
        <v>86.8</v>
      </c>
      <c r="Y452" s="83">
        <f t="shared" si="48"/>
        <v>57.86666666666667</v>
      </c>
      <c r="Z452" s="91"/>
    </row>
    <row r="453" spans="1:26" s="23" customFormat="1" ht="15.75" outlineLevel="5">
      <c r="A453" s="8" t="s">
        <v>39</v>
      </c>
      <c r="B453" s="9" t="s">
        <v>17</v>
      </c>
      <c r="C453" s="9" t="s">
        <v>261</v>
      </c>
      <c r="D453" s="9" t="s">
        <v>5</v>
      </c>
      <c r="E453" s="9"/>
      <c r="F453" s="10">
        <f>F454</f>
        <v>150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X453" s="70">
        <f>X454</f>
        <v>86.8</v>
      </c>
      <c r="Y453" s="83">
        <f t="shared" si="48"/>
        <v>57.86666666666667</v>
      </c>
      <c r="Z453" s="91"/>
    </row>
    <row r="454" spans="1:26" s="23" customFormat="1" ht="15.75" outlineLevel="5">
      <c r="A454" s="53" t="s">
        <v>241</v>
      </c>
      <c r="B454" s="18" t="s">
        <v>17</v>
      </c>
      <c r="C454" s="18" t="s">
        <v>352</v>
      </c>
      <c r="D454" s="18" t="s">
        <v>5</v>
      </c>
      <c r="E454" s="18"/>
      <c r="F454" s="19">
        <f>F455</f>
        <v>150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X454" s="71">
        <f>X455</f>
        <v>86.8</v>
      </c>
      <c r="Y454" s="83">
        <f t="shared" si="48"/>
        <v>57.86666666666667</v>
      </c>
      <c r="Z454" s="91"/>
    </row>
    <row r="455" spans="1:26" s="23" customFormat="1" ht="33" customHeight="1" outlineLevel="5">
      <c r="A455" s="54" t="s">
        <v>188</v>
      </c>
      <c r="B455" s="18" t="s">
        <v>17</v>
      </c>
      <c r="C455" s="18" t="s">
        <v>353</v>
      </c>
      <c r="D455" s="18" t="s">
        <v>5</v>
      </c>
      <c r="E455" s="18"/>
      <c r="F455" s="19">
        <f>F456+F457</f>
        <v>150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X455" s="71">
        <f>X456+X457</f>
        <v>86.8</v>
      </c>
      <c r="Y455" s="83">
        <f t="shared" si="48"/>
        <v>57.86666666666667</v>
      </c>
      <c r="Z455" s="91"/>
    </row>
    <row r="456" spans="1:26" s="23" customFormat="1" ht="63" outlineLevel="5">
      <c r="A456" s="92" t="s">
        <v>371</v>
      </c>
      <c r="B456" s="88" t="s">
        <v>17</v>
      </c>
      <c r="C456" s="88" t="s">
        <v>353</v>
      </c>
      <c r="D456" s="88" t="s">
        <v>372</v>
      </c>
      <c r="E456" s="88"/>
      <c r="F456" s="90">
        <v>50</v>
      </c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1"/>
      <c r="X456" s="89">
        <v>20</v>
      </c>
      <c r="Y456" s="83">
        <f t="shared" si="48"/>
        <v>40</v>
      </c>
      <c r="Z456" s="91"/>
    </row>
    <row r="457" spans="1:26" s="23" customFormat="1" ht="15.75" outlineLevel="5">
      <c r="A457" s="5" t="s">
        <v>95</v>
      </c>
      <c r="B457" s="6" t="s">
        <v>17</v>
      </c>
      <c r="C457" s="6" t="s">
        <v>353</v>
      </c>
      <c r="D457" s="6" t="s">
        <v>96</v>
      </c>
      <c r="E457" s="6"/>
      <c r="F457" s="7">
        <f>F458</f>
        <v>100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X457" s="72">
        <f>X458</f>
        <v>66.8</v>
      </c>
      <c r="Y457" s="83">
        <f t="shared" si="48"/>
        <v>66.8</v>
      </c>
      <c r="Z457" s="91"/>
    </row>
    <row r="458" spans="1:26" s="23" customFormat="1" ht="31.5" outlineLevel="5">
      <c r="A458" s="39" t="s">
        <v>99</v>
      </c>
      <c r="B458" s="40" t="s">
        <v>17</v>
      </c>
      <c r="C458" s="40" t="s">
        <v>353</v>
      </c>
      <c r="D458" s="40" t="s">
        <v>100</v>
      </c>
      <c r="E458" s="40"/>
      <c r="F458" s="41">
        <v>100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X458" s="73">
        <v>66.8</v>
      </c>
      <c r="Y458" s="83">
        <f t="shared" si="48"/>
        <v>66.8</v>
      </c>
      <c r="Z458" s="91"/>
    </row>
    <row r="459" spans="1:26" s="23" customFormat="1" ht="15.75" outlineLevel="5">
      <c r="A459" s="20" t="s">
        <v>88</v>
      </c>
      <c r="B459" s="9" t="s">
        <v>89</v>
      </c>
      <c r="C459" s="9" t="s">
        <v>261</v>
      </c>
      <c r="D459" s="9" t="s">
        <v>5</v>
      </c>
      <c r="E459" s="6"/>
      <c r="F459" s="10">
        <f>F460</f>
        <v>0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X459" s="70">
        <f>X460</f>
        <v>0</v>
      </c>
      <c r="Y459" s="83">
        <v>0</v>
      </c>
      <c r="Z459" s="91"/>
    </row>
    <row r="460" spans="1:26" s="23" customFormat="1" ht="15.75" outlineLevel="5">
      <c r="A460" s="53" t="s">
        <v>241</v>
      </c>
      <c r="B460" s="18" t="s">
        <v>89</v>
      </c>
      <c r="C460" s="18" t="s">
        <v>352</v>
      </c>
      <c r="D460" s="18" t="s">
        <v>5</v>
      </c>
      <c r="E460" s="18"/>
      <c r="F460" s="19">
        <f>F461</f>
        <v>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X460" s="71">
        <f>X461</f>
        <v>0</v>
      </c>
      <c r="Y460" s="83">
        <v>0</v>
      </c>
      <c r="Z460" s="91"/>
    </row>
    <row r="461" spans="1:26" s="23" customFormat="1" ht="36" customHeight="1" outlineLevel="5">
      <c r="A461" s="5" t="s">
        <v>189</v>
      </c>
      <c r="B461" s="6" t="s">
        <v>89</v>
      </c>
      <c r="C461" s="6" t="s">
        <v>354</v>
      </c>
      <c r="D461" s="6" t="s">
        <v>5</v>
      </c>
      <c r="E461" s="6"/>
      <c r="F461" s="7">
        <f>F462</f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X461" s="72">
        <f>X462</f>
        <v>0</v>
      </c>
      <c r="Y461" s="83">
        <v>0</v>
      </c>
      <c r="Z461" s="91"/>
    </row>
    <row r="462" spans="1:26" s="23" customFormat="1" ht="22.5" customHeight="1" outlineLevel="5">
      <c r="A462" s="39" t="s">
        <v>120</v>
      </c>
      <c r="B462" s="40" t="s">
        <v>89</v>
      </c>
      <c r="C462" s="40" t="s">
        <v>354</v>
      </c>
      <c r="D462" s="40" t="s">
        <v>119</v>
      </c>
      <c r="E462" s="40"/>
      <c r="F462" s="41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X462" s="73">
        <v>0</v>
      </c>
      <c r="Y462" s="83">
        <v>0</v>
      </c>
      <c r="Z462" s="91"/>
    </row>
    <row r="463" spans="1:26" s="23" customFormat="1" ht="18.75" outlineLevel="5">
      <c r="A463" s="15" t="s">
        <v>73</v>
      </c>
      <c r="B463" s="16" t="s">
        <v>74</v>
      </c>
      <c r="C463" s="16" t="s">
        <v>261</v>
      </c>
      <c r="D463" s="16" t="s">
        <v>5</v>
      </c>
      <c r="E463" s="16"/>
      <c r="F463" s="17">
        <f>F464+F470</f>
        <v>2550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X463" s="69">
        <f>X464+X470</f>
        <v>1253.514</v>
      </c>
      <c r="Y463" s="83">
        <f aca="true" t="shared" si="54" ref="Y463:Y489">X463/F463*100</f>
        <v>49.15741176470588</v>
      </c>
      <c r="Z463" s="91"/>
    </row>
    <row r="464" spans="1:26" s="23" customFormat="1" ht="31.5" outlineLevel="5">
      <c r="A464" s="68" t="s">
        <v>48</v>
      </c>
      <c r="B464" s="29" t="s">
        <v>75</v>
      </c>
      <c r="C464" s="29" t="s">
        <v>355</v>
      </c>
      <c r="D464" s="29" t="s">
        <v>5</v>
      </c>
      <c r="E464" s="29"/>
      <c r="F464" s="56">
        <f>F465</f>
        <v>2500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X464" s="76">
        <f>X465</f>
        <v>1245</v>
      </c>
      <c r="Y464" s="83">
        <f t="shared" si="54"/>
        <v>49.8</v>
      </c>
      <c r="Z464" s="91"/>
    </row>
    <row r="465" spans="1:26" s="23" customFormat="1" ht="31.5" outlineLevel="5">
      <c r="A465" s="21" t="s">
        <v>136</v>
      </c>
      <c r="B465" s="9" t="s">
        <v>75</v>
      </c>
      <c r="C465" s="9" t="s">
        <v>262</v>
      </c>
      <c r="D465" s="9" t="s">
        <v>5</v>
      </c>
      <c r="E465" s="9"/>
      <c r="F465" s="10">
        <f>F466</f>
        <v>2500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X465" s="70">
        <f>X466</f>
        <v>1245</v>
      </c>
      <c r="Y465" s="83">
        <f t="shared" si="54"/>
        <v>49.8</v>
      </c>
      <c r="Z465" s="91"/>
    </row>
    <row r="466" spans="1:26" s="23" customFormat="1" ht="31.5" outlineLevel="5">
      <c r="A466" s="21" t="s">
        <v>138</v>
      </c>
      <c r="B466" s="9" t="s">
        <v>75</v>
      </c>
      <c r="C466" s="9" t="s">
        <v>263</v>
      </c>
      <c r="D466" s="9" t="s">
        <v>5</v>
      </c>
      <c r="E466" s="9"/>
      <c r="F466" s="10">
        <f>F467</f>
        <v>2500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X466" s="70">
        <f>X467</f>
        <v>1245</v>
      </c>
      <c r="Y466" s="83">
        <f t="shared" si="54"/>
        <v>49.8</v>
      </c>
      <c r="Z466" s="91"/>
    </row>
    <row r="467" spans="1:26" s="23" customFormat="1" ht="31.5" outlineLevel="5">
      <c r="A467" s="54" t="s">
        <v>190</v>
      </c>
      <c r="B467" s="18" t="s">
        <v>75</v>
      </c>
      <c r="C467" s="18" t="s">
        <v>356</v>
      </c>
      <c r="D467" s="18" t="s">
        <v>5</v>
      </c>
      <c r="E467" s="18"/>
      <c r="F467" s="19">
        <f>F468</f>
        <v>2500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X467" s="71">
        <f>X468</f>
        <v>1245</v>
      </c>
      <c r="Y467" s="83">
        <f t="shared" si="54"/>
        <v>49.8</v>
      </c>
      <c r="Z467" s="91"/>
    </row>
    <row r="468" spans="1:26" s="23" customFormat="1" ht="15.75" outlineLevel="5">
      <c r="A468" s="5" t="s">
        <v>121</v>
      </c>
      <c r="B468" s="6" t="s">
        <v>75</v>
      </c>
      <c r="C468" s="6" t="s">
        <v>356</v>
      </c>
      <c r="D468" s="6" t="s">
        <v>122</v>
      </c>
      <c r="E468" s="6"/>
      <c r="F468" s="7">
        <f>F469</f>
        <v>2500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X468" s="72">
        <f>X469</f>
        <v>1245</v>
      </c>
      <c r="Y468" s="83">
        <f t="shared" si="54"/>
        <v>49.8</v>
      </c>
      <c r="Z468" s="91"/>
    </row>
    <row r="469" spans="1:26" s="23" customFormat="1" ht="47.25" outlineLevel="5">
      <c r="A469" s="48" t="s">
        <v>205</v>
      </c>
      <c r="B469" s="40" t="s">
        <v>75</v>
      </c>
      <c r="C469" s="40" t="s">
        <v>356</v>
      </c>
      <c r="D469" s="40" t="s">
        <v>85</v>
      </c>
      <c r="E469" s="40"/>
      <c r="F469" s="41">
        <v>2500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X469" s="73">
        <v>1245</v>
      </c>
      <c r="Y469" s="83">
        <f t="shared" si="54"/>
        <v>49.8</v>
      </c>
      <c r="Z469" s="91"/>
    </row>
    <row r="470" spans="1:26" s="23" customFormat="1" ht="31.5" customHeight="1" outlineLevel="5">
      <c r="A470" s="63" t="s">
        <v>77</v>
      </c>
      <c r="B470" s="29" t="s">
        <v>76</v>
      </c>
      <c r="C470" s="29" t="s">
        <v>355</v>
      </c>
      <c r="D470" s="29" t="s">
        <v>5</v>
      </c>
      <c r="E470" s="29"/>
      <c r="F470" s="56">
        <f>F471</f>
        <v>50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X470" s="76">
        <f>X471</f>
        <v>8.514</v>
      </c>
      <c r="Y470" s="83">
        <f t="shared" si="54"/>
        <v>17.028</v>
      </c>
      <c r="Z470" s="91"/>
    </row>
    <row r="471" spans="1:26" s="23" customFormat="1" ht="31.5" customHeight="1" outlineLevel="5">
      <c r="A471" s="21" t="s">
        <v>136</v>
      </c>
      <c r="B471" s="9" t="s">
        <v>76</v>
      </c>
      <c r="C471" s="9" t="s">
        <v>262</v>
      </c>
      <c r="D471" s="9" t="s">
        <v>5</v>
      </c>
      <c r="E471" s="9"/>
      <c r="F471" s="10">
        <f>F472</f>
        <v>50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X471" s="70">
        <f>X472</f>
        <v>8.514</v>
      </c>
      <c r="Y471" s="83">
        <f t="shared" si="54"/>
        <v>17.028</v>
      </c>
      <c r="Z471" s="91"/>
    </row>
    <row r="472" spans="1:26" s="23" customFormat="1" ht="31.5" outlineLevel="5">
      <c r="A472" s="21" t="s">
        <v>138</v>
      </c>
      <c r="B472" s="9" t="s">
        <v>76</v>
      </c>
      <c r="C472" s="9" t="s">
        <v>263</v>
      </c>
      <c r="D472" s="9" t="s">
        <v>5</v>
      </c>
      <c r="E472" s="9"/>
      <c r="F472" s="10">
        <f>F473</f>
        <v>50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X472" s="70">
        <f>X473</f>
        <v>8.514</v>
      </c>
      <c r="Y472" s="83">
        <f t="shared" si="54"/>
        <v>17.028</v>
      </c>
      <c r="Z472" s="91"/>
    </row>
    <row r="473" spans="1:26" s="23" customFormat="1" ht="47.25" outlineLevel="5">
      <c r="A473" s="42" t="s">
        <v>191</v>
      </c>
      <c r="B473" s="18" t="s">
        <v>76</v>
      </c>
      <c r="C473" s="18" t="s">
        <v>357</v>
      </c>
      <c r="D473" s="18" t="s">
        <v>5</v>
      </c>
      <c r="E473" s="18"/>
      <c r="F473" s="19">
        <f>F474</f>
        <v>50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X473" s="71">
        <f>X474</f>
        <v>8.514</v>
      </c>
      <c r="Y473" s="83">
        <f t="shared" si="54"/>
        <v>17.028</v>
      </c>
      <c r="Z473" s="91"/>
    </row>
    <row r="474" spans="1:26" s="23" customFormat="1" ht="15.75" outlineLevel="5">
      <c r="A474" s="5" t="s">
        <v>95</v>
      </c>
      <c r="B474" s="6" t="s">
        <v>76</v>
      </c>
      <c r="C474" s="6" t="s">
        <v>357</v>
      </c>
      <c r="D474" s="6" t="s">
        <v>96</v>
      </c>
      <c r="E474" s="6"/>
      <c r="F474" s="7">
        <f>F475</f>
        <v>50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X474" s="72">
        <f>X475</f>
        <v>8.514</v>
      </c>
      <c r="Y474" s="83">
        <f t="shared" si="54"/>
        <v>17.028</v>
      </c>
      <c r="Z474" s="91"/>
    </row>
    <row r="475" spans="1:26" s="23" customFormat="1" ht="31.5" outlineLevel="5">
      <c r="A475" s="39" t="s">
        <v>99</v>
      </c>
      <c r="B475" s="40" t="s">
        <v>76</v>
      </c>
      <c r="C475" s="40" t="s">
        <v>357</v>
      </c>
      <c r="D475" s="40" t="s">
        <v>100</v>
      </c>
      <c r="E475" s="40"/>
      <c r="F475" s="41">
        <v>50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X475" s="73">
        <v>8.514</v>
      </c>
      <c r="Y475" s="83">
        <f t="shared" si="54"/>
        <v>17.028</v>
      </c>
      <c r="Z475" s="91"/>
    </row>
    <row r="476" spans="1:26" s="23" customFormat="1" ht="31.5" outlineLevel="5">
      <c r="A476" s="15" t="s">
        <v>68</v>
      </c>
      <c r="B476" s="16" t="s">
        <v>69</v>
      </c>
      <c r="C476" s="16" t="s">
        <v>355</v>
      </c>
      <c r="D476" s="16" t="s">
        <v>5</v>
      </c>
      <c r="E476" s="16"/>
      <c r="F476" s="17">
        <f>F477</f>
        <v>100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X476" s="69">
        <f>X477</f>
        <v>0</v>
      </c>
      <c r="Y476" s="83">
        <f t="shared" si="54"/>
        <v>0</v>
      </c>
      <c r="Z476" s="91"/>
    </row>
    <row r="477" spans="1:26" s="23" customFormat="1" ht="15.75" outlineLevel="5">
      <c r="A477" s="8" t="s">
        <v>30</v>
      </c>
      <c r="B477" s="9" t="s">
        <v>70</v>
      </c>
      <c r="C477" s="9" t="s">
        <v>355</v>
      </c>
      <c r="D477" s="9" t="s">
        <v>5</v>
      </c>
      <c r="E477" s="9"/>
      <c r="F477" s="10">
        <f>F478</f>
        <v>100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X477" s="70">
        <f>X478</f>
        <v>0</v>
      </c>
      <c r="Y477" s="83">
        <f t="shared" si="54"/>
        <v>0</v>
      </c>
      <c r="Z477" s="91"/>
    </row>
    <row r="478" spans="1:26" s="23" customFormat="1" ht="31.5" outlineLevel="5">
      <c r="A478" s="21" t="s">
        <v>136</v>
      </c>
      <c r="B478" s="9" t="s">
        <v>70</v>
      </c>
      <c r="C478" s="9" t="s">
        <v>262</v>
      </c>
      <c r="D478" s="9" t="s">
        <v>5</v>
      </c>
      <c r="E478" s="9"/>
      <c r="F478" s="10">
        <f>F479</f>
        <v>100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X478" s="70">
        <f>X479</f>
        <v>0</v>
      </c>
      <c r="Y478" s="83">
        <f t="shared" si="54"/>
        <v>0</v>
      </c>
      <c r="Z478" s="91"/>
    </row>
    <row r="479" spans="1:26" s="23" customFormat="1" ht="31.5" outlineLevel="5">
      <c r="A479" s="21" t="s">
        <v>138</v>
      </c>
      <c r="B479" s="9" t="s">
        <v>70</v>
      </c>
      <c r="C479" s="9" t="s">
        <v>263</v>
      </c>
      <c r="D479" s="9" t="s">
        <v>5</v>
      </c>
      <c r="E479" s="9"/>
      <c r="F479" s="10">
        <f>F480</f>
        <v>100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X479" s="70">
        <f>X480</f>
        <v>0</v>
      </c>
      <c r="Y479" s="83">
        <f t="shared" si="54"/>
        <v>0</v>
      </c>
      <c r="Z479" s="91"/>
    </row>
    <row r="480" spans="1:26" s="23" customFormat="1" ht="31.5" outlineLevel="5">
      <c r="A480" s="42" t="s">
        <v>192</v>
      </c>
      <c r="B480" s="18" t="s">
        <v>70</v>
      </c>
      <c r="C480" s="18" t="s">
        <v>358</v>
      </c>
      <c r="D480" s="18" t="s">
        <v>5</v>
      </c>
      <c r="E480" s="18"/>
      <c r="F480" s="19">
        <f>F481</f>
        <v>100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X480" s="71">
        <f>X481</f>
        <v>0</v>
      </c>
      <c r="Y480" s="83">
        <f t="shared" si="54"/>
        <v>0</v>
      </c>
      <c r="Z480" s="91"/>
    </row>
    <row r="481" spans="1:26" s="23" customFormat="1" ht="15.75" outlineLevel="5">
      <c r="A481" s="92" t="s">
        <v>131</v>
      </c>
      <c r="B481" s="88" t="s">
        <v>70</v>
      </c>
      <c r="C481" s="88" t="s">
        <v>358</v>
      </c>
      <c r="D481" s="88" t="s">
        <v>226</v>
      </c>
      <c r="E481" s="88"/>
      <c r="F481" s="90">
        <v>100</v>
      </c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1"/>
      <c r="X481" s="89">
        <v>0</v>
      </c>
      <c r="Y481" s="83">
        <f t="shared" si="54"/>
        <v>0</v>
      </c>
      <c r="Z481" s="91"/>
    </row>
    <row r="482" spans="1:26" s="23" customFormat="1" ht="47.25" outlineLevel="5">
      <c r="A482" s="15" t="s">
        <v>80</v>
      </c>
      <c r="B482" s="16" t="s">
        <v>79</v>
      </c>
      <c r="C482" s="16" t="s">
        <v>355</v>
      </c>
      <c r="D482" s="16" t="s">
        <v>5</v>
      </c>
      <c r="E482" s="16"/>
      <c r="F482" s="17">
        <f aca="true" t="shared" si="55" ref="F482:F487">F483</f>
        <v>20294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X482" s="69">
        <f aca="true" t="shared" si="56" ref="X482:X487">X483</f>
        <v>9647</v>
      </c>
      <c r="Y482" s="83">
        <f t="shared" si="54"/>
        <v>47.536217601261455</v>
      </c>
      <c r="Z482" s="91"/>
    </row>
    <row r="483" spans="1:26" s="23" customFormat="1" ht="47.25" outlineLevel="5">
      <c r="A483" s="21" t="s">
        <v>82</v>
      </c>
      <c r="B483" s="9" t="s">
        <v>81</v>
      </c>
      <c r="C483" s="9" t="s">
        <v>355</v>
      </c>
      <c r="D483" s="9" t="s">
        <v>5</v>
      </c>
      <c r="E483" s="9"/>
      <c r="F483" s="10">
        <f t="shared" si="55"/>
        <v>20294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X483" s="70">
        <f t="shared" si="56"/>
        <v>9647</v>
      </c>
      <c r="Y483" s="83">
        <f t="shared" si="54"/>
        <v>47.536217601261455</v>
      </c>
      <c r="Z483" s="91"/>
    </row>
    <row r="484" spans="1:26" s="23" customFormat="1" ht="31.5" outlineLevel="5">
      <c r="A484" s="21" t="s">
        <v>136</v>
      </c>
      <c r="B484" s="9" t="s">
        <v>81</v>
      </c>
      <c r="C484" s="9" t="s">
        <v>262</v>
      </c>
      <c r="D484" s="9" t="s">
        <v>5</v>
      </c>
      <c r="E484" s="9"/>
      <c r="F484" s="10">
        <f t="shared" si="55"/>
        <v>20294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X484" s="70">
        <f t="shared" si="56"/>
        <v>9647</v>
      </c>
      <c r="Y484" s="83">
        <f t="shared" si="54"/>
        <v>47.536217601261455</v>
      </c>
      <c r="Z484" s="91"/>
    </row>
    <row r="485" spans="1:26" s="23" customFormat="1" ht="31.5" outlineLevel="5">
      <c r="A485" s="21" t="s">
        <v>138</v>
      </c>
      <c r="B485" s="9" t="s">
        <v>81</v>
      </c>
      <c r="C485" s="9" t="s">
        <v>263</v>
      </c>
      <c r="D485" s="9" t="s">
        <v>5</v>
      </c>
      <c r="E485" s="9"/>
      <c r="F485" s="10">
        <f t="shared" si="55"/>
        <v>20294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X485" s="70">
        <f t="shared" si="56"/>
        <v>9647</v>
      </c>
      <c r="Y485" s="83">
        <f t="shared" si="54"/>
        <v>47.536217601261455</v>
      </c>
      <c r="Z485" s="91"/>
    </row>
    <row r="486" spans="1:26" s="23" customFormat="1" ht="47.25" outlineLevel="5">
      <c r="A486" s="5" t="s">
        <v>193</v>
      </c>
      <c r="B486" s="6" t="s">
        <v>81</v>
      </c>
      <c r="C486" s="6" t="s">
        <v>359</v>
      </c>
      <c r="D486" s="6" t="s">
        <v>5</v>
      </c>
      <c r="E486" s="6"/>
      <c r="F486" s="7">
        <f t="shared" si="55"/>
        <v>20294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X486" s="72">
        <f t="shared" si="56"/>
        <v>9647</v>
      </c>
      <c r="Y486" s="83">
        <f t="shared" si="54"/>
        <v>47.536217601261455</v>
      </c>
      <c r="Z486" s="91"/>
    </row>
    <row r="487" spans="1:26" s="23" customFormat="1" ht="15.75" outlineLevel="5">
      <c r="A487" s="5" t="s">
        <v>134</v>
      </c>
      <c r="B487" s="6" t="s">
        <v>81</v>
      </c>
      <c r="C487" s="6" t="s">
        <v>359</v>
      </c>
      <c r="D487" s="6" t="s">
        <v>135</v>
      </c>
      <c r="E487" s="6"/>
      <c r="F487" s="7">
        <f t="shared" si="55"/>
        <v>20294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X487" s="72">
        <f t="shared" si="56"/>
        <v>9647</v>
      </c>
      <c r="Y487" s="83">
        <f t="shared" si="54"/>
        <v>47.536217601261455</v>
      </c>
      <c r="Z487" s="91"/>
    </row>
    <row r="488" spans="1:26" s="23" customFormat="1" ht="48" customHeight="1" outlineLevel="5">
      <c r="A488" s="39" t="s">
        <v>132</v>
      </c>
      <c r="B488" s="40" t="s">
        <v>81</v>
      </c>
      <c r="C488" s="40" t="s">
        <v>359</v>
      </c>
      <c r="D488" s="40" t="s">
        <v>133</v>
      </c>
      <c r="E488" s="40"/>
      <c r="F488" s="109">
        <v>20294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X488" s="110">
        <v>9647</v>
      </c>
      <c r="Y488" s="83">
        <f t="shared" si="54"/>
        <v>47.536217601261455</v>
      </c>
      <c r="Z488" s="91"/>
    </row>
    <row r="489" spans="1:26" s="23" customFormat="1" ht="18.75" outlineLevel="5">
      <c r="A489" s="116" t="s">
        <v>24</v>
      </c>
      <c r="B489" s="116"/>
      <c r="C489" s="116"/>
      <c r="D489" s="116"/>
      <c r="E489" s="116"/>
      <c r="F489" s="111">
        <f>F11+F180+F187+F228+F262+F385+F174+F419+F452+F463+F476+F482</f>
        <v>610212.831</v>
      </c>
      <c r="G489" s="93" t="e">
        <f>#REF!+G419+#REF!+G385+G262+G228+G187+G180+G11</f>
        <v>#REF!</v>
      </c>
      <c r="H489" s="93" t="e">
        <f>#REF!+H419+#REF!+H385+H262+H228+H187+H180+H11</f>
        <v>#REF!</v>
      </c>
      <c r="I489" s="93" t="e">
        <f>#REF!+I419+#REF!+I385+I262+I228+I187+I180+I11</f>
        <v>#REF!</v>
      </c>
      <c r="J489" s="93" t="e">
        <f>#REF!+J419+#REF!+J385+J262+J228+J187+J180+J11</f>
        <v>#REF!</v>
      </c>
      <c r="K489" s="93" t="e">
        <f>#REF!+K419+#REF!+K385+K262+K228+K187+K180+K11</f>
        <v>#REF!</v>
      </c>
      <c r="L489" s="93" t="e">
        <f>#REF!+L419+#REF!+L385+L262+L228+L187+L180+L11</f>
        <v>#REF!</v>
      </c>
      <c r="M489" s="93" t="e">
        <f>#REF!+M419+#REF!+M385+M262+M228+M187+M180+M11</f>
        <v>#REF!</v>
      </c>
      <c r="N489" s="93" t="e">
        <f>#REF!+N419+#REF!+N385+N262+N228+N187+N180+N11</f>
        <v>#REF!</v>
      </c>
      <c r="O489" s="93" t="e">
        <f>#REF!+O419+#REF!+O385+O262+O228+O187+O180+O11</f>
        <v>#REF!</v>
      </c>
      <c r="P489" s="93" t="e">
        <f>#REF!+P419+#REF!+P385+P262+P228+P187+P180+P11</f>
        <v>#REF!</v>
      </c>
      <c r="Q489" s="93" t="e">
        <f>#REF!+Q419+#REF!+Q385+Q262+Q228+Q187+Q180+Q11</f>
        <v>#REF!</v>
      </c>
      <c r="R489" s="93" t="e">
        <f>#REF!+R419+#REF!+R385+R262+R228+R187+R180+R11</f>
        <v>#REF!</v>
      </c>
      <c r="S489" s="93" t="e">
        <f>#REF!+S419+#REF!+S385+S262+S228+S187+S180+S11</f>
        <v>#REF!</v>
      </c>
      <c r="T489" s="93" t="e">
        <f>#REF!+T419+#REF!+T385+T262+T228+T187+T180+T11</f>
        <v>#REF!</v>
      </c>
      <c r="U489" s="93" t="e">
        <f>#REF!+U419+#REF!+U385+U262+U228+U187+U180+U11</f>
        <v>#REF!</v>
      </c>
      <c r="V489" s="93" t="e">
        <f>#REF!+V419+#REF!+V385+V262+V228+V187+V180+V11</f>
        <v>#REF!</v>
      </c>
      <c r="W489" s="112"/>
      <c r="X489" s="111">
        <f>X11+X180+X187+X228+X262+X385+X174+X419+X452+X463+X476+X482</f>
        <v>313966.74401</v>
      </c>
      <c r="Y489" s="113">
        <f t="shared" si="54"/>
        <v>51.45200626074675</v>
      </c>
      <c r="Z489" s="91"/>
    </row>
    <row r="490" spans="1:26" s="23" customFormat="1" ht="12.75" outlineLevel="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2"/>
      <c r="X490" s="2"/>
      <c r="Y490" s="2"/>
      <c r="Z490" s="91"/>
    </row>
    <row r="491" spans="1:26" s="23" customFormat="1" ht="12.75" outlineLevel="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3"/>
      <c r="V491" s="3"/>
      <c r="W491" s="2"/>
      <c r="X491" s="2"/>
      <c r="Y491" s="2"/>
      <c r="Z491" s="91"/>
    </row>
    <row r="492" spans="1:26" s="23" customFormat="1" ht="12.75" outlineLevel="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91"/>
    </row>
    <row r="493" spans="1:26" s="23" customFormat="1" ht="12.75" outlineLevel="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91"/>
    </row>
    <row r="494" spans="1:26" s="23" customFormat="1" ht="12.75" outlineLevel="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91"/>
    </row>
  </sheetData>
  <sheetProtection/>
  <autoFilter ref="A10:Y10"/>
  <mergeCells count="8">
    <mergeCell ref="A7:V7"/>
    <mergeCell ref="A491:T491"/>
    <mergeCell ref="A489:E489"/>
    <mergeCell ref="A9:V9"/>
    <mergeCell ref="A8:V8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TaranenkoIU</dc:creator>
  <cp:keywords/>
  <dc:description/>
  <cp:lastModifiedBy>comp-4</cp:lastModifiedBy>
  <cp:lastPrinted>2017-03-23T00:36:02Z</cp:lastPrinted>
  <dcterms:created xsi:type="dcterms:W3CDTF">2008-11-11T04:53:42Z</dcterms:created>
  <dcterms:modified xsi:type="dcterms:W3CDTF">2017-08-24T22:39:23Z</dcterms:modified>
  <cp:category/>
  <cp:version/>
  <cp:contentType/>
  <cp:contentStatus/>
</cp:coreProperties>
</file>